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9530ECE1-413B-4DE6-AAB0-FEE368E6F6B7}" xr6:coauthVersionLast="47" xr6:coauthVersionMax="47" xr10:uidLastSave="{00000000-0000-0000-0000-000000000000}"/>
  <bookViews>
    <workbookView xWindow="20370" yWindow="-120" windowWidth="20730" windowHeight="11160" xr2:uid="{DB8219AD-892E-4490-B926-7965B38D6009}"/>
  </bookViews>
  <sheets>
    <sheet name="Temprano secano" sheetId="1" r:id="rId1"/>
    <sheet name="Temprano riego" sheetId="2" r:id="rId2"/>
    <sheet name="Tardí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3" l="1"/>
  <c r="O33" i="3"/>
  <c r="N33" i="3"/>
  <c r="M33" i="3"/>
  <c r="L33" i="3"/>
  <c r="K33" i="3"/>
  <c r="J33" i="3"/>
  <c r="I33" i="3"/>
  <c r="H33" i="3"/>
  <c r="F33" i="3"/>
  <c r="D33" i="3"/>
  <c r="P32" i="3"/>
  <c r="O32" i="3"/>
  <c r="N32" i="3"/>
  <c r="M32" i="3"/>
  <c r="L32" i="3"/>
  <c r="K32" i="3"/>
  <c r="J32" i="3"/>
  <c r="I32" i="3"/>
  <c r="H32" i="3"/>
  <c r="F32" i="3"/>
  <c r="D32" i="3"/>
  <c r="P29" i="3"/>
  <c r="O29" i="3"/>
  <c r="N29" i="3"/>
  <c r="M29" i="3"/>
  <c r="L29" i="3"/>
  <c r="K29" i="3"/>
  <c r="J29" i="3"/>
  <c r="I29" i="3"/>
  <c r="H29" i="3"/>
  <c r="F29" i="3"/>
  <c r="E29" i="3"/>
  <c r="D29" i="3"/>
  <c r="G25" i="3"/>
  <c r="E25" i="3"/>
  <c r="G24" i="3"/>
  <c r="E24" i="3"/>
  <c r="G23" i="3"/>
  <c r="E23" i="3"/>
  <c r="G22" i="3"/>
  <c r="E22" i="3"/>
  <c r="G21" i="3"/>
  <c r="E21" i="3"/>
  <c r="G20" i="3"/>
  <c r="E20" i="3"/>
  <c r="G19" i="3"/>
  <c r="E19" i="3"/>
  <c r="G18" i="3"/>
  <c r="E18" i="3"/>
  <c r="G17" i="3"/>
  <c r="E17" i="3"/>
  <c r="G16" i="3"/>
  <c r="E16" i="3"/>
  <c r="G15" i="3"/>
  <c r="E15" i="3"/>
  <c r="G14" i="3"/>
  <c r="E14" i="3"/>
  <c r="G13" i="3"/>
  <c r="E13" i="3"/>
  <c r="G12" i="3"/>
  <c r="G33" i="3" s="1"/>
  <c r="E12" i="3"/>
  <c r="E32" i="3" s="1"/>
  <c r="G29" i="3" l="1"/>
  <c r="E33" i="3"/>
  <c r="G32" i="3"/>
  <c r="P28" i="2" l="1"/>
  <c r="O28" i="2"/>
  <c r="N28" i="2"/>
  <c r="M28" i="2"/>
  <c r="L28" i="2"/>
  <c r="K28" i="2"/>
  <c r="J28" i="2"/>
  <c r="I28" i="2"/>
  <c r="H28" i="2"/>
  <c r="F28" i="2"/>
  <c r="D28" i="2"/>
  <c r="P27" i="2"/>
  <c r="O27" i="2"/>
  <c r="N27" i="2"/>
  <c r="M27" i="2"/>
  <c r="L27" i="2"/>
  <c r="K27" i="2"/>
  <c r="J27" i="2"/>
  <c r="I27" i="2"/>
  <c r="H27" i="2"/>
  <c r="F27" i="2"/>
  <c r="D27" i="2"/>
  <c r="P24" i="2"/>
  <c r="O24" i="2"/>
  <c r="N24" i="2"/>
  <c r="M24" i="2"/>
  <c r="L24" i="2"/>
  <c r="K24" i="2"/>
  <c r="J24" i="2"/>
  <c r="I24" i="2"/>
  <c r="H24" i="2"/>
  <c r="F24" i="2"/>
  <c r="E24" i="2"/>
  <c r="D24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G28" i="2" s="1"/>
  <c r="E12" i="2"/>
  <c r="E27" i="2" s="1"/>
  <c r="G24" i="2" l="1"/>
  <c r="E28" i="2"/>
  <c r="G27" i="2"/>
  <c r="P37" i="1" l="1"/>
  <c r="O37" i="1"/>
  <c r="N37" i="1"/>
  <c r="M37" i="1"/>
  <c r="L37" i="1"/>
  <c r="K37" i="1"/>
  <c r="J37" i="1"/>
  <c r="I37" i="1"/>
  <c r="H37" i="1"/>
  <c r="F37" i="1"/>
  <c r="E37" i="1"/>
  <c r="D37" i="1"/>
  <c r="P36" i="1"/>
  <c r="O36" i="1"/>
  <c r="N36" i="1"/>
  <c r="M36" i="1"/>
  <c r="L36" i="1"/>
  <c r="K36" i="1"/>
  <c r="J36" i="1"/>
  <c r="I36" i="1"/>
  <c r="H36" i="1"/>
  <c r="F36" i="1"/>
  <c r="D36" i="1"/>
  <c r="P33" i="1"/>
  <c r="O33" i="1"/>
  <c r="N33" i="1"/>
  <c r="M33" i="1"/>
  <c r="L33" i="1"/>
  <c r="K33" i="1"/>
  <c r="J33" i="1"/>
  <c r="I33" i="1"/>
  <c r="H33" i="1"/>
  <c r="F33" i="1"/>
  <c r="D33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G36" i="1" s="1"/>
  <c r="E13" i="1"/>
  <c r="G12" i="1"/>
  <c r="G37" i="1" s="1"/>
  <c r="E12" i="1"/>
  <c r="E36" i="1" s="1"/>
  <c r="G33" i="1" l="1"/>
  <c r="E33" i="1"/>
</calcChain>
</file>

<file path=xl/sharedStrings.xml><?xml version="1.0" encoding="utf-8"?>
<sst xmlns="http://schemas.openxmlformats.org/spreadsheetml/2006/main" count="356" uniqueCount="120">
  <si>
    <t xml:space="preserve">CAMPAÑA 2024-25 </t>
  </si>
  <si>
    <t>MAIZ-ENSAYO COMPARATIVO DE RENDIMIENTO-Barrow SD-Suelo Somero</t>
  </si>
  <si>
    <t>Mes</t>
  </si>
  <si>
    <t>Precipitación mensual(mm)</t>
  </si>
  <si>
    <t>Histórico</t>
  </si>
  <si>
    <t>Por:</t>
  </si>
  <si>
    <t>Martín Zamora</t>
  </si>
  <si>
    <t>Octubre</t>
  </si>
  <si>
    <t>Coordinador: Dionisio Martínez</t>
  </si>
  <si>
    <t>Noviembre</t>
  </si>
  <si>
    <t xml:space="preserve">SIEMBRA: </t>
  </si>
  <si>
    <t xml:space="preserve"> 31/10/2024</t>
  </si>
  <si>
    <t xml:space="preserve">EMERGENCIA: </t>
  </si>
  <si>
    <t>Diciembre</t>
  </si>
  <si>
    <t>HERBICIDA PREEMERGENTE: Atrazina (1,8 kg/ha) + Acetoclor (2 l/ha)</t>
  </si>
  <si>
    <t>Enero</t>
  </si>
  <si>
    <t>FERTILIZACION SIEMBRA:</t>
  </si>
  <si>
    <t>120 kg/ha Fosfato Diamónico</t>
  </si>
  <si>
    <t>FERTILIZACION V6: 100 kg/ha N como urea</t>
  </si>
  <si>
    <t>Febrero</t>
  </si>
  <si>
    <t>Nº REPETICIONES: 4</t>
  </si>
  <si>
    <t>Marzo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</si>
  <si>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5,2 m</t>
    </r>
    <r>
      <rPr>
        <b/>
        <vertAlign val="superscript"/>
        <sz val="10"/>
        <rFont val="Arial"/>
        <family val="2"/>
      </rPr>
      <t>2</t>
    </r>
  </si>
  <si>
    <t>Abril</t>
  </si>
  <si>
    <t>Nº HIBRIDOS: 18</t>
  </si>
  <si>
    <t>Altura (cm)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</si>
  <si>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</si>
  <si>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</si>
  <si>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</si>
  <si>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</si>
  <si>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</si>
  <si>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</si>
  <si>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</si>
  <si>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</si>
  <si>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</si>
  <si>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</si>
  <si>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</si>
  <si>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Macollos/pl</t>
  </si>
  <si>
    <t>Densidad</t>
  </si>
  <si>
    <t>Espigas/pl</t>
  </si>
  <si>
    <t>P1000 g</t>
  </si>
  <si>
    <t>PH</t>
  </si>
  <si>
    <t>%</t>
  </si>
  <si>
    <t>Kg/ha (14,5% H°)</t>
  </si>
  <si>
    <t>Letras</t>
  </si>
  <si>
    <t>La tijereta</t>
  </si>
  <si>
    <t>LT3-02</t>
  </si>
  <si>
    <t xml:space="preserve">A           </t>
  </si>
  <si>
    <t>Bayer</t>
  </si>
  <si>
    <t>DK 69-62</t>
  </si>
  <si>
    <t xml:space="preserve">A B         </t>
  </si>
  <si>
    <t>ACA</t>
  </si>
  <si>
    <t>ACA 471 VT3 PRO</t>
  </si>
  <si>
    <t xml:space="preserve">A B C       </t>
  </si>
  <si>
    <t>Nidera</t>
  </si>
  <si>
    <t>NS 7626 VIP 3 CL</t>
  </si>
  <si>
    <t xml:space="preserve">  B C D     </t>
  </si>
  <si>
    <t>ACA 482 VT3 PRO</t>
  </si>
  <si>
    <t>Don Saúl</t>
  </si>
  <si>
    <t>Don Saúl Exp H72</t>
  </si>
  <si>
    <t>El Cencerro</t>
  </si>
  <si>
    <t>Genesis</t>
  </si>
  <si>
    <t xml:space="preserve">    C D     </t>
  </si>
  <si>
    <t xml:space="preserve">    C D E   </t>
  </si>
  <si>
    <t>ACA 476 TRECEPTA</t>
  </si>
  <si>
    <t>Don Saúl 1</t>
  </si>
  <si>
    <t xml:space="preserve">      D E   </t>
  </si>
  <si>
    <t>Don Saúl Exp H69</t>
  </si>
  <si>
    <t>ACA 473 TRECEPTA</t>
  </si>
  <si>
    <t>ACA EXP 23 MZ 220 VT3P</t>
  </si>
  <si>
    <t>Don Saúl Exp Viggo 2</t>
  </si>
  <si>
    <t>ACA 477 VIP 3 CL</t>
  </si>
  <si>
    <t xml:space="preserve">        E   </t>
  </si>
  <si>
    <t>ACA EXP 24 MZ 214 VT3P</t>
  </si>
  <si>
    <t xml:space="preserve">          F </t>
  </si>
  <si>
    <t>% Hum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</si>
  <si>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</si>
  <si>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</si>
  <si>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</si>
  <si>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</si>
  <si>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</si>
  <si>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</si>
  <si>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</si>
  <si>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</si>
  <si>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</si>
  <si>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</si>
  <si>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</si>
  <si>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</si>
  <si>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NS 7765 VIP 3</t>
  </si>
  <si>
    <t>NS 7624 VIP 3  CL</t>
  </si>
  <si>
    <t>GEN 152 RRBT+</t>
  </si>
  <si>
    <t>MAIZ-ENSAYO COMPARATIVO DE RENDIMIENTO-Barrow SD-Alto Potencial</t>
  </si>
  <si>
    <t xml:space="preserve"> 1/11/2024</t>
  </si>
  <si>
    <t>150 kg/ha Fosfato Monoamónico</t>
  </si>
  <si>
    <t>FERTILIZACION V2+V6: 180 kg/ha N como urea</t>
  </si>
  <si>
    <t xml:space="preserve">A         </t>
  </si>
  <si>
    <t xml:space="preserve">A B       </t>
  </si>
  <si>
    <t xml:space="preserve">A B C     </t>
  </si>
  <si>
    <t xml:space="preserve">  B C D   </t>
  </si>
  <si>
    <t xml:space="preserve">    C D E </t>
  </si>
  <si>
    <t xml:space="preserve">      D E </t>
  </si>
  <si>
    <t xml:space="preserve">        E </t>
  </si>
  <si>
    <t>NS  7624  Vip 3 CL</t>
  </si>
  <si>
    <t>MAIZ-ENSAYO COMPARATIVO DE RENDIMIENTO-Barrow Tardío-Suelo Somero</t>
  </si>
  <si>
    <t>Precipitaciones (mm)</t>
  </si>
  <si>
    <t xml:space="preserve"> 4/12/2024</t>
  </si>
  <si>
    <t>Mayo</t>
  </si>
  <si>
    <t>Nº HIBRIDOS: 14</t>
  </si>
  <si>
    <t xml:space="preserve">A             </t>
  </si>
  <si>
    <t xml:space="preserve">A B           </t>
  </si>
  <si>
    <t xml:space="preserve">A B C         </t>
  </si>
  <si>
    <t xml:space="preserve">  B C D       </t>
  </si>
  <si>
    <t xml:space="preserve">  B C D E     </t>
  </si>
  <si>
    <t xml:space="preserve">    C D E F   </t>
  </si>
  <si>
    <t xml:space="preserve">      D E F G </t>
  </si>
  <si>
    <t xml:space="preserve">        E F G </t>
  </si>
  <si>
    <t xml:space="preserve">          F G </t>
  </si>
  <si>
    <t xml:space="preserve">            G </t>
  </si>
  <si>
    <t xml:space="preserve">  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</si>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</sst>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m"/>
    <numFmt numFmtId="166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/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3" fillId="0" borderId="0" xfId="1" applyAlignment="1">
      <alignment horizontal="center"/>
    </xf>
    <xf numFmtId="0" fontId="5" fillId="0" borderId="0" xfId="1" applyFont="1" applyAlignment="1">
      <alignment horizontal="left" vertical="center"/>
    </xf>
    <xf numFmtId="14" fontId="5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14" fontId="3" fillId="0" borderId="0" xfId="1" applyNumberFormat="1"/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14" fontId="10" fillId="0" borderId="0" xfId="1" applyNumberFormat="1" applyFont="1"/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5" fillId="0" borderId="0" xfId="2" applyFont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5" fillId="0" borderId="3" xfId="1" applyFont="1" applyBorder="1"/>
    <xf numFmtId="1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4" fillId="0" borderId="0" xfId="1" applyFont="1" applyAlignment="1">
      <alignment horizontal="center"/>
    </xf>
    <xf numFmtId="2" fontId="3" fillId="0" borderId="0" xfId="1" applyNumberFormat="1" applyAlignment="1">
      <alignment horizontal="center"/>
    </xf>
    <xf numFmtId="165" fontId="15" fillId="0" borderId="0" xfId="1" applyNumberFormat="1" applyFont="1" applyAlignment="1">
      <alignment horizontal="center" vertical="center"/>
    </xf>
    <xf numFmtId="2" fontId="3" fillId="0" borderId="0" xfId="1" applyNumberForma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3" fillId="0" borderId="3" xfId="1" applyFont="1" applyBorder="1" applyAlignment="1">
      <alignment horizontal="left"/>
    </xf>
    <xf numFmtId="1" fontId="8" fillId="0" borderId="3" xfId="1" applyNumberFormat="1" applyFont="1" applyBorder="1" applyAlignment="1">
      <alignment horizontal="center"/>
    </xf>
    <xf numFmtId="14" fontId="8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/>
    </xf>
    <xf numFmtId="164" fontId="2" fillId="0" borderId="3" xfId="3" applyNumberFormat="1" applyFont="1" applyBorder="1" applyAlignment="1">
      <alignment horizontal="center"/>
    </xf>
    <xf numFmtId="166" fontId="8" fillId="0" borderId="3" xfId="1" applyNumberFormat="1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3" xfId="3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/>
    </xf>
    <xf numFmtId="2" fontId="2" fillId="0" borderId="3" xfId="3" applyNumberFormat="1" applyFont="1" applyBorder="1" applyAlignment="1">
      <alignment horizontal="center" vertical="center"/>
    </xf>
    <xf numFmtId="0" fontId="16" fillId="0" borderId="0" xfId="1" applyFont="1" applyAlignment="1">
      <alignment horizontal="center"/>
    </xf>
    <xf numFmtId="0" fontId="17" fillId="0" borderId="0" xfId="1" applyFont="1"/>
    <xf numFmtId="0" fontId="17" fillId="0" borderId="0" xfId="1" applyFont="1" applyAlignment="1">
      <alignment horizontal="left"/>
    </xf>
    <xf numFmtId="16" fontId="8" fillId="0" borderId="0" xfId="1" applyNumberFormat="1" applyFont="1" applyAlignment="1">
      <alignment horizontal="center"/>
    </xf>
    <xf numFmtId="16" fontId="18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3" fillId="0" borderId="0" xfId="1" applyFont="1" applyAlignment="1">
      <alignment horizontal="left"/>
    </xf>
    <xf numFmtId="0" fontId="4" fillId="0" borderId="0" xfId="1" applyFont="1"/>
    <xf numFmtId="0" fontId="8" fillId="0" borderId="0" xfId="1" applyFont="1"/>
    <xf numFmtId="0" fontId="11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164" fontId="2" fillId="0" borderId="3" xfId="3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1" applyFont="1"/>
    <xf numFmtId="0" fontId="2" fillId="0" borderId="0" xfId="2" applyFont="1" applyAlignment="1">
      <alignment horizontal="center" vertical="center"/>
    </xf>
    <xf numFmtId="0" fontId="19" fillId="0" borderId="3" xfId="1" applyFont="1" applyBorder="1" applyAlignment="1">
      <alignment horizontal="left"/>
    </xf>
    <xf numFmtId="0" fontId="1" fillId="0" borderId="0" xfId="0" applyFont="1"/>
    <xf numFmtId="0" fontId="19" fillId="0" borderId="3" xfId="1" applyFont="1" applyBorder="1" applyAlignment="1">
      <alignment horizontal="center"/>
    </xf>
    <xf numFmtId="0" fontId="19" fillId="0" borderId="1" xfId="1" applyFont="1" applyBorder="1" applyAlignment="1">
      <alignment horizontal="center"/>
    </xf>
    <xf numFmtId="0" fontId="19" fillId="0" borderId="5" xfId="1" applyFont="1" applyBorder="1" applyAlignment="1">
      <alignment horizontal="center"/>
    </xf>
    <xf numFmtId="0" fontId="19" fillId="0" borderId="4" xfId="1" applyFont="1" applyBorder="1" applyAlignment="1">
      <alignment horizontal="center"/>
    </xf>
    <xf numFmtId="1" fontId="19" fillId="0" borderId="3" xfId="1" applyNumberFormat="1" applyFont="1" applyBorder="1" applyAlignment="1">
      <alignment horizontal="center"/>
    </xf>
    <xf numFmtId="14" fontId="19" fillId="0" borderId="3" xfId="1" applyNumberFormat="1" applyFont="1" applyBorder="1" applyAlignment="1">
      <alignment horizontal="center"/>
    </xf>
    <xf numFmtId="164" fontId="19" fillId="0" borderId="3" xfId="1" applyNumberFormat="1" applyFont="1" applyBorder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/>
    </xf>
    <xf numFmtId="16" fontId="19" fillId="0" borderId="0" xfId="1" applyNumberFormat="1" applyFont="1" applyAlignment="1">
      <alignment horizontal="center"/>
    </xf>
    <xf numFmtId="16" fontId="20" fillId="0" borderId="0" xfId="1" applyNumberFormat="1" applyFont="1" applyAlignment="1">
      <alignment horizontal="center"/>
    </xf>
    <xf numFmtId="0" fontId="19" fillId="0" borderId="0" xfId="1" applyFont="1" applyAlignment="1">
      <alignment horizontal="center"/>
    </xf>
    <xf numFmtId="0" fontId="19" fillId="0" borderId="0" xfId="1" applyFont="1"/>
    <xf numFmtId="0" fontId="19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/>
    <xf numFmtId="0" fontId="8" fillId="0" borderId="0" xfId="1" applyFont="1"/>
    <xf numFmtId="0" fontId="11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0" fontId="19" fillId="0" borderId="0" xfId="1" applyFont="1"/>
    <xf numFmtId="0" fontId="1" fillId="0" borderId="0" xfId="1" applyFont="1"/>
  </cellXfs>
  <cellStyles count="4">
    <cellStyle name="Normal" xfId="0" builtinId="0"/>
    <cellStyle name="Normal 2" xfId="1" xr:uid="{A8CD1CCB-8645-4A49-BFD7-CF8BCACE9058}"/>
    <cellStyle name="Normal 3" xfId="3" xr:uid="{48C0516A-A1CD-4B34-B398-61938264838F}"/>
    <cellStyle name="Normal 4" xfId="2" xr:uid="{F4A13F4D-53BD-43FB-87F7-0B6A795DB9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89705370568575"/>
          <c:y val="5.8251147927059724E-2"/>
          <c:w val="0.80978692389013285"/>
          <c:h val="0.571225684211228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'Temprano secano'!$U$1</c:f>
              <c:strCache>
                <c:ptCount val="1"/>
                <c:pt idx="0">
                  <c:v>Histórico</c:v>
                </c:pt>
              </c:strCache>
            </c:strRef>
          </c:tx>
          <c:invertIfNegative val="0"/>
          <c:cat>
            <c:strRef>
              <c:f>'Temprano secano'!$S$2:$S$8</c:f>
              <c:strCache>
                <c:ptCount val="7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</c:strCache>
            </c:strRef>
          </c:cat>
          <c:val>
            <c:numRef>
              <c:f>'Temprano secano'!$U$2:$U$8</c:f>
              <c:numCache>
                <c:formatCode>General</c:formatCode>
                <c:ptCount val="7"/>
                <c:pt idx="0">
                  <c:v>75.900000000000006</c:v>
                </c:pt>
                <c:pt idx="1">
                  <c:v>86.3</c:v>
                </c:pt>
                <c:pt idx="2">
                  <c:v>80.2</c:v>
                </c:pt>
                <c:pt idx="3">
                  <c:v>78.2</c:v>
                </c:pt>
                <c:pt idx="4">
                  <c:v>92.8</c:v>
                </c:pt>
                <c:pt idx="5">
                  <c:v>37</c:v>
                </c:pt>
                <c:pt idx="6">
                  <c:v>76.5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E-4251-8CD1-8E5369EA562F}"/>
            </c:ext>
          </c:extLst>
        </c:ser>
        <c:ser>
          <c:idx val="0"/>
          <c:order val="1"/>
          <c:tx>
            <c:strRef>
              <c:f>'Temprano secano'!$T$1</c:f>
              <c:strCache>
                <c:ptCount val="1"/>
                <c:pt idx="0">
                  <c:v>Precipitación mensual(mm)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'Temprano secano'!$S$2:$S$8</c:f>
              <c:strCache>
                <c:ptCount val="7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Marzo</c:v>
                </c:pt>
                <c:pt idx="6">
                  <c:v>Abril</c:v>
                </c:pt>
              </c:strCache>
            </c:strRef>
          </c:cat>
          <c:val>
            <c:numRef>
              <c:f>'Temprano secano'!$T$2:$T$8</c:f>
              <c:numCache>
                <c:formatCode>General</c:formatCode>
                <c:ptCount val="7"/>
                <c:pt idx="0">
                  <c:v>28.1</c:v>
                </c:pt>
                <c:pt idx="1">
                  <c:v>163.1</c:v>
                </c:pt>
                <c:pt idx="2">
                  <c:v>74.5</c:v>
                </c:pt>
                <c:pt idx="3">
                  <c:v>76.099999999999994</c:v>
                </c:pt>
                <c:pt idx="4">
                  <c:v>62.8</c:v>
                </c:pt>
                <c:pt idx="5">
                  <c:v>23.5</c:v>
                </c:pt>
                <c:pt idx="6">
                  <c:v>52.9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E-4251-8CD1-8E5369EA5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606799"/>
        <c:axId val="468609199"/>
      </c:barChart>
      <c:catAx>
        <c:axId val="468606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9199"/>
        <c:crosses val="autoZero"/>
        <c:auto val="1"/>
        <c:lblAlgn val="ctr"/>
        <c:lblOffset val="100"/>
        <c:noMultiLvlLbl val="0"/>
      </c:catAx>
      <c:valAx>
        <c:axId val="46860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Lluvias acumuladas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68606799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16562809846806"/>
          <c:y val="7.0620656182293989E-2"/>
          <c:w val="0.24515427498309178"/>
          <c:h val="0.31948982502139073"/>
        </c:manualLayout>
      </c:layout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7</xdr:row>
      <xdr:rowOff>187784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44C20B-A764-4CC8-8183-D5F2BA977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4469" y="779348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0</xdr:colOff>
      <xdr:row>4</xdr:row>
      <xdr:rowOff>9525</xdr:rowOff>
    </xdr:from>
    <xdr:to>
      <xdr:col>27</xdr:col>
      <xdr:colOff>759325</xdr:colOff>
      <xdr:row>16</xdr:row>
      <xdr:rowOff>102711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DEFBF61-25CC-5555-56AC-0C91EF2C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7</xdr:row>
      <xdr:rowOff>187784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5F2459-0024-46F9-A08F-15F05DE60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3044" y="779348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7</xdr:row>
      <xdr:rowOff>187784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292162-2836-42CA-83CC-CCB271DBC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1094" y="779348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923B-5997-414C-9CBD-DE4863B33DB1}">
  <dimension ref="A1:V43"/>
  <sheetViews>
    <sheetView tabSelected="1" topLeftCell="A15" workbookViewId="0">
      <selection activeCell="C19" sqref="C19"/>
    </sheetView>
  </sheetViews>
  <sheetFormatPr baseColWidth="10" defaultRowHeight="15" x14ac:dyDescent="0.25"/>
  <cols>
    <col min="3" max="3" width="22" customWidth="1"/>
    <col min="16" max="16" width="16.28515625" customWidth="1"/>
  </cols>
  <sheetData>
    <row r="1" spans="1:22" ht="15.75" x14ac:dyDescent="0.25">
      <c r="A1" s="1"/>
      <c r="B1" s="2"/>
      <c r="C1" s="3" t="s">
        <v>0</v>
      </c>
      <c r="D1" s="94" t="s">
        <v>1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2"/>
      <c r="P1" s="2"/>
      <c r="Q1" s="2"/>
      <c r="R1" s="2"/>
      <c r="S1" s="2" t="s">
        <v>2</v>
      </c>
      <c r="T1" t="s">
        <v>3</v>
      </c>
      <c r="U1" t="s">
        <v>4</v>
      </c>
    </row>
    <row r="2" spans="1:22" ht="15.75" x14ac:dyDescent="0.25">
      <c r="A2" s="1"/>
      <c r="B2" s="2"/>
      <c r="C2" s="2"/>
      <c r="D2" s="2"/>
      <c r="E2" s="4"/>
      <c r="F2" s="3"/>
      <c r="G2" s="4"/>
      <c r="H2" s="4"/>
      <c r="I2" s="3"/>
      <c r="J2" s="5" t="s">
        <v>5</v>
      </c>
      <c r="K2" s="6" t="s">
        <v>6</v>
      </c>
      <c r="L2" s="7"/>
      <c r="M2" s="7"/>
      <c r="O2" s="2"/>
      <c r="P2" s="2"/>
      <c r="Q2" s="2"/>
      <c r="R2" s="2"/>
      <c r="S2" s="2" t="s">
        <v>7</v>
      </c>
      <c r="T2">
        <v>28.1</v>
      </c>
      <c r="U2">
        <v>75.900000000000006</v>
      </c>
    </row>
    <row r="3" spans="1:22" x14ac:dyDescent="0.25">
      <c r="A3" s="1"/>
      <c r="B3" s="2"/>
      <c r="C3" s="2"/>
      <c r="D3" s="7"/>
      <c r="E3" s="2"/>
      <c r="F3" s="7"/>
      <c r="G3" s="2"/>
      <c r="H3" s="2"/>
      <c r="J3" s="7"/>
      <c r="L3" s="5" t="s">
        <v>8</v>
      </c>
      <c r="M3" s="7"/>
      <c r="N3" s="7"/>
      <c r="O3" s="2"/>
      <c r="P3" s="2"/>
      <c r="Q3" s="2"/>
      <c r="R3" s="2"/>
      <c r="S3" s="2" t="s">
        <v>9</v>
      </c>
      <c r="T3">
        <v>163.1</v>
      </c>
      <c r="U3">
        <v>86.3</v>
      </c>
    </row>
    <row r="4" spans="1:22" x14ac:dyDescent="0.25">
      <c r="A4" s="8" t="s">
        <v>10</v>
      </c>
      <c r="B4" s="9" t="s">
        <v>11</v>
      </c>
      <c r="C4" s="9"/>
      <c r="D4" s="10"/>
      <c r="E4" s="11" t="s">
        <v>12</v>
      </c>
      <c r="G4" s="9">
        <v>45603</v>
      </c>
      <c r="H4" s="9"/>
      <c r="I4" s="12"/>
      <c r="J4" s="7"/>
      <c r="K4" s="7"/>
      <c r="L4" s="7"/>
      <c r="M4" s="7"/>
      <c r="N4" s="7"/>
      <c r="O4" s="2"/>
      <c r="P4" s="13"/>
      <c r="Q4" s="2"/>
      <c r="R4" s="2"/>
      <c r="S4" s="2" t="s">
        <v>13</v>
      </c>
      <c r="T4">
        <v>74.5</v>
      </c>
      <c r="U4">
        <v>80.2</v>
      </c>
    </row>
    <row r="5" spans="1:22" x14ac:dyDescent="0.25">
      <c r="A5" s="8" t="s">
        <v>14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7"/>
      <c r="N5" s="7"/>
      <c r="O5" s="2"/>
      <c r="P5" s="13"/>
      <c r="Q5" s="2"/>
      <c r="R5" s="2"/>
      <c r="S5" s="2" t="s">
        <v>15</v>
      </c>
      <c r="T5">
        <v>76.099999999999994</v>
      </c>
      <c r="U5">
        <v>78.2</v>
      </c>
    </row>
    <row r="6" spans="1:22" x14ac:dyDescent="0.25">
      <c r="A6" s="14" t="s">
        <v>16</v>
      </c>
      <c r="B6" s="15"/>
      <c r="C6" s="16" t="s">
        <v>17</v>
      </c>
      <c r="D6" s="17"/>
      <c r="E6" s="18" t="s">
        <v>18</v>
      </c>
      <c r="F6" s="17"/>
      <c r="G6" s="19"/>
      <c r="H6" s="19"/>
      <c r="I6" s="7"/>
      <c r="J6" s="7"/>
      <c r="K6" s="7"/>
      <c r="L6" s="7"/>
      <c r="M6" s="7"/>
      <c r="N6" s="7"/>
      <c r="O6" s="2"/>
      <c r="P6" s="13"/>
      <c r="Q6" s="2"/>
      <c r="R6" s="2"/>
      <c r="S6" s="2" t="s">
        <v>19</v>
      </c>
      <c r="T6">
        <v>62.8</v>
      </c>
      <c r="U6">
        <v>92.8</v>
      </c>
    </row>
    <row r="7" spans="1:22" x14ac:dyDescent="0.25">
      <c r="A7" s="8" t="s">
        <v>20</v>
      </c>
      <c r="B7" s="16"/>
      <c r="C7" s="16"/>
      <c r="D7" s="11"/>
      <c r="E7" s="2"/>
      <c r="F7" s="7"/>
      <c r="G7" s="2"/>
      <c r="H7" s="2"/>
      <c r="I7" s="7"/>
      <c r="J7" s="7"/>
      <c r="K7" s="7"/>
      <c r="L7" s="7"/>
      <c r="M7" s="7"/>
      <c r="N7" s="7"/>
      <c r="O7" s="2"/>
      <c r="P7" s="13"/>
      <c r="Q7" s="2"/>
      <c r="R7" s="2"/>
      <c r="S7" s="2" t="s">
        <v>21</v>
      </c>
      <c r="T7">
        <v>23.5</v>
      </c>
      <c r="U7">
        <v>37</v>
      </c>
    </row>
    <row r="8" spans="1:22" x14ac:dyDescent="0.25">
      <c r="A8" s="14" t="s">
        <v>22</v>
      </c>
      <c r="B8" s="20"/>
      <c r="C8" s="20"/>
      <c r="D8" s="21"/>
      <c r="E8" s="2"/>
      <c r="F8" s="7"/>
      <c r="G8" s="2"/>
      <c r="H8" s="2"/>
      <c r="I8" s="22"/>
      <c r="J8" s="22"/>
      <c r="K8" s="22"/>
      <c r="L8" s="22"/>
      <c r="M8" s="22"/>
      <c r="N8" s="22"/>
      <c r="O8" s="23"/>
      <c r="P8" s="24"/>
      <c r="Q8" s="23"/>
      <c r="R8" s="23"/>
      <c r="S8" s="23" t="s">
        <v>23</v>
      </c>
      <c r="T8">
        <v>52.9</v>
      </c>
      <c r="U8">
        <v>76.5</v>
      </c>
    </row>
    <row r="9" spans="1:22" x14ac:dyDescent="0.25">
      <c r="A9" s="8" t="s">
        <v>24</v>
      </c>
      <c r="B9" s="16"/>
      <c r="C9" s="2"/>
      <c r="D9" s="7"/>
      <c r="E9" s="13"/>
      <c r="F9" s="7"/>
      <c r="G9" s="2"/>
      <c r="H9" s="2"/>
      <c r="I9" s="7"/>
      <c r="J9" s="7"/>
      <c r="K9" s="7"/>
      <c r="L9" s="7"/>
      <c r="M9" s="7"/>
      <c r="N9" s="2"/>
      <c r="O9" s="13"/>
      <c r="P9" s="2"/>
      <c r="Q9" s="2"/>
      <c r="R9" s="23"/>
      <c r="S9" s="2"/>
    </row>
    <row r="10" spans="1:22" ht="16.5" customHeight="1" x14ac:dyDescent="0.25">
      <c r="A10" s="25"/>
      <c r="B10" s="26"/>
      <c r="C10" s="26"/>
      <c r="D10" s="25"/>
      <c r="E10" s="27"/>
      <c r="F10" s="25"/>
      <c r="G10" s="26"/>
      <c r="H10" s="97" t="s">
        <v>25</v>
      </c>
      <c r="I10" s="98"/>
      <c r="J10" s="28"/>
      <c r="K10" s="25"/>
      <c r="L10" s="25"/>
      <c r="M10" s="25"/>
      <c r="N10" s="25"/>
      <c r="O10" s="29" t="s">
        <v>26</v>
      </c>
      <c r="P10" s="29" t="s">
        <v>27</v>
      </c>
      <c r="Q10" s="2"/>
      <c r="R10" s="23"/>
      <c r="S10" s="13"/>
      <c r="T10" s="13"/>
      <c r="U10" s="13"/>
      <c r="V10" s="13"/>
    </row>
    <row r="11" spans="1:22" x14ac:dyDescent="0.25">
      <c r="A11" s="30" t="s">
        <v>28</v>
      </c>
      <c r="B11" s="31" t="s">
        <v>29</v>
      </c>
      <c r="C11" s="31" t="s">
        <v>30</v>
      </c>
      <c r="D11" s="32" t="s">
        <v>31</v>
      </c>
      <c r="E11" s="30" t="s">
        <v>32</v>
      </c>
      <c r="F11" s="31" t="s">
        <v>33</v>
      </c>
      <c r="G11" s="31" t="s">
        <v>34</v>
      </c>
      <c r="H11" s="30" t="s">
        <v>35</v>
      </c>
      <c r="I11" s="31" t="s">
        <v>36</v>
      </c>
      <c r="J11" s="33" t="s">
        <v>37</v>
      </c>
      <c r="K11" s="31" t="s">
        <v>38</v>
      </c>
      <c r="L11" s="31" t="s">
        <v>39</v>
      </c>
      <c r="M11" s="32" t="s">
        <v>40</v>
      </c>
      <c r="N11" s="31" t="s">
        <v>41</v>
      </c>
      <c r="O11" s="31" t="s">
        <v>42</v>
      </c>
      <c r="P11" s="31" t="s">
        <v>43</v>
      </c>
      <c r="Q11" s="34" t="s">
        <v>44</v>
      </c>
      <c r="R11" s="23"/>
      <c r="S11" s="23"/>
      <c r="T11" s="23"/>
      <c r="U11" s="23"/>
      <c r="V11" s="23"/>
    </row>
    <row r="12" spans="1:22" x14ac:dyDescent="0.25">
      <c r="A12">
        <v>19</v>
      </c>
      <c r="B12" t="s">
        <v>45</v>
      </c>
      <c r="C12" t="s">
        <v>46</v>
      </c>
      <c r="D12" s="35">
        <v>71</v>
      </c>
      <c r="E12" s="36">
        <f t="shared" ref="E12:E29" si="0">D12+$G$4</f>
        <v>45674</v>
      </c>
      <c r="F12" s="35">
        <v>72</v>
      </c>
      <c r="G12" s="36">
        <f t="shared" ref="G12:G29" si="1">F12+$G$4</f>
        <v>45675</v>
      </c>
      <c r="H12">
        <v>233</v>
      </c>
      <c r="I12">
        <v>105</v>
      </c>
      <c r="J12" s="37">
        <v>0.28000000000000003</v>
      </c>
      <c r="K12" s="37">
        <v>40000</v>
      </c>
      <c r="L12" s="37">
        <v>1.21</v>
      </c>
      <c r="M12" s="37">
        <v>311.52999999999997</v>
      </c>
      <c r="N12" s="37">
        <v>68.45</v>
      </c>
      <c r="O12" s="37">
        <v>15.95</v>
      </c>
      <c r="P12" s="35">
        <v>8875.56</v>
      </c>
      <c r="Q12" t="s">
        <v>47</v>
      </c>
      <c r="R12" s="23"/>
    </row>
    <row r="13" spans="1:22" x14ac:dyDescent="0.25">
      <c r="A13">
        <v>13</v>
      </c>
      <c r="B13" t="s">
        <v>48</v>
      </c>
      <c r="C13" t="s">
        <v>49</v>
      </c>
      <c r="D13" s="35">
        <v>71</v>
      </c>
      <c r="E13" s="36">
        <f t="shared" si="0"/>
        <v>45674</v>
      </c>
      <c r="F13" s="35">
        <v>74.75</v>
      </c>
      <c r="G13" s="36">
        <f t="shared" si="1"/>
        <v>45677.75</v>
      </c>
      <c r="H13">
        <v>227.99999999999997</v>
      </c>
      <c r="I13">
        <v>100</v>
      </c>
      <c r="J13" s="37">
        <v>0.14000000000000001</v>
      </c>
      <c r="K13" s="37">
        <v>40714.25</v>
      </c>
      <c r="L13" s="37">
        <v>1.1399999999999999</v>
      </c>
      <c r="M13" s="37">
        <v>325.8</v>
      </c>
      <c r="N13" s="37">
        <v>67.55</v>
      </c>
      <c r="O13" s="37">
        <v>17.03</v>
      </c>
      <c r="P13" s="35">
        <v>8729.92</v>
      </c>
      <c r="Q13" t="s">
        <v>50</v>
      </c>
      <c r="R13" s="23"/>
    </row>
    <row r="14" spans="1:22" x14ac:dyDescent="0.25">
      <c r="A14">
        <v>1</v>
      </c>
      <c r="B14" t="s">
        <v>51</v>
      </c>
      <c r="C14" t="s">
        <v>52</v>
      </c>
      <c r="D14" s="35">
        <v>68</v>
      </c>
      <c r="E14" s="36">
        <f t="shared" si="0"/>
        <v>45671</v>
      </c>
      <c r="F14" s="35">
        <v>70.5</v>
      </c>
      <c r="G14" s="36">
        <f t="shared" si="1"/>
        <v>45673.5</v>
      </c>
      <c r="H14">
        <v>221</v>
      </c>
      <c r="I14">
        <v>98</v>
      </c>
      <c r="J14" s="37">
        <v>0.22</v>
      </c>
      <c r="K14" s="37">
        <v>40000</v>
      </c>
      <c r="L14" s="37">
        <v>1.25</v>
      </c>
      <c r="M14" s="37">
        <v>297.43</v>
      </c>
      <c r="N14" s="37">
        <v>68.099999999999994</v>
      </c>
      <c r="O14" s="37">
        <v>16.03</v>
      </c>
      <c r="P14" s="35">
        <v>8461.25</v>
      </c>
      <c r="Q14" t="s">
        <v>53</v>
      </c>
      <c r="R14" s="23"/>
    </row>
    <row r="15" spans="1:22" x14ac:dyDescent="0.25">
      <c r="A15">
        <v>18</v>
      </c>
      <c r="B15" t="s">
        <v>54</v>
      </c>
      <c r="C15" t="s">
        <v>88</v>
      </c>
      <c r="D15" s="35">
        <v>76.75</v>
      </c>
      <c r="E15" s="36">
        <f t="shared" si="0"/>
        <v>45679.75</v>
      </c>
      <c r="F15" s="35">
        <v>77.25</v>
      </c>
      <c r="G15" s="36">
        <f t="shared" si="1"/>
        <v>45680.25</v>
      </c>
      <c r="H15">
        <v>224.00000000000003</v>
      </c>
      <c r="I15">
        <v>90</v>
      </c>
      <c r="J15" s="37">
        <v>0.81</v>
      </c>
      <c r="K15" s="37">
        <v>40714.25</v>
      </c>
      <c r="L15" s="37">
        <v>1.07</v>
      </c>
      <c r="M15" s="37">
        <v>399.38</v>
      </c>
      <c r="N15" s="37">
        <v>61.5</v>
      </c>
      <c r="O15" s="37">
        <v>20.93</v>
      </c>
      <c r="P15" s="35">
        <v>8334.9599999999991</v>
      </c>
      <c r="Q15" t="s">
        <v>53</v>
      </c>
    </row>
    <row r="16" spans="1:22" x14ac:dyDescent="0.25">
      <c r="A16">
        <v>16</v>
      </c>
      <c r="B16" t="s">
        <v>54</v>
      </c>
      <c r="C16" t="s">
        <v>55</v>
      </c>
      <c r="D16" s="35">
        <v>74</v>
      </c>
      <c r="E16" s="36">
        <f t="shared" si="0"/>
        <v>45677</v>
      </c>
      <c r="F16" s="35">
        <v>75</v>
      </c>
      <c r="G16" s="36">
        <f t="shared" si="1"/>
        <v>45678</v>
      </c>
      <c r="H16">
        <v>221</v>
      </c>
      <c r="I16">
        <v>94</v>
      </c>
      <c r="J16" s="37">
        <v>0.12</v>
      </c>
      <c r="K16" s="37">
        <v>40000</v>
      </c>
      <c r="L16" s="37">
        <v>1.05</v>
      </c>
      <c r="M16" s="37">
        <v>360.83</v>
      </c>
      <c r="N16" s="37">
        <v>64.599999999999994</v>
      </c>
      <c r="O16" s="37">
        <v>19.03</v>
      </c>
      <c r="P16" s="35">
        <v>8113.12</v>
      </c>
      <c r="Q16" t="s">
        <v>56</v>
      </c>
    </row>
    <row r="17" spans="1:22" x14ac:dyDescent="0.25">
      <c r="A17">
        <v>5</v>
      </c>
      <c r="B17" t="s">
        <v>51</v>
      </c>
      <c r="C17" t="s">
        <v>57</v>
      </c>
      <c r="D17" s="35">
        <v>71</v>
      </c>
      <c r="E17" s="36">
        <f t="shared" si="0"/>
        <v>45674</v>
      </c>
      <c r="F17" s="35">
        <v>74</v>
      </c>
      <c r="G17" s="36">
        <f t="shared" si="1"/>
        <v>45677</v>
      </c>
      <c r="H17">
        <v>236</v>
      </c>
      <c r="I17">
        <v>103</v>
      </c>
      <c r="J17" s="37">
        <v>0.1</v>
      </c>
      <c r="K17" s="37">
        <v>40000</v>
      </c>
      <c r="L17" s="37">
        <v>1.1100000000000001</v>
      </c>
      <c r="M17" s="37">
        <v>334.43</v>
      </c>
      <c r="N17" s="37">
        <v>64.08</v>
      </c>
      <c r="O17" s="37">
        <v>17.68</v>
      </c>
      <c r="P17" s="35">
        <v>8104.86</v>
      </c>
      <c r="Q17" t="s">
        <v>56</v>
      </c>
    </row>
    <row r="18" spans="1:22" x14ac:dyDescent="0.25">
      <c r="A18">
        <v>27</v>
      </c>
      <c r="B18" t="s">
        <v>58</v>
      </c>
      <c r="C18" t="s">
        <v>59</v>
      </c>
      <c r="D18" s="35">
        <v>72</v>
      </c>
      <c r="E18" s="36">
        <f t="shared" si="0"/>
        <v>45675</v>
      </c>
      <c r="F18" s="35">
        <v>74.25</v>
      </c>
      <c r="G18" s="36">
        <f t="shared" si="1"/>
        <v>45677.25</v>
      </c>
      <c r="H18">
        <v>229.99999999999997</v>
      </c>
      <c r="I18">
        <v>88</v>
      </c>
      <c r="J18" s="37">
        <v>0.08</v>
      </c>
      <c r="K18" s="37">
        <v>40000</v>
      </c>
      <c r="L18" s="37">
        <v>1.41</v>
      </c>
      <c r="M18" s="37">
        <v>283.33</v>
      </c>
      <c r="N18" s="37">
        <v>68.900000000000006</v>
      </c>
      <c r="O18" s="37">
        <v>15.33</v>
      </c>
      <c r="P18" s="35">
        <v>8067.74</v>
      </c>
      <c r="Q18" t="s">
        <v>56</v>
      </c>
    </row>
    <row r="19" spans="1:22" x14ac:dyDescent="0.25">
      <c r="A19">
        <v>8</v>
      </c>
      <c r="B19" t="s">
        <v>60</v>
      </c>
      <c r="C19" t="s">
        <v>119</v>
      </c>
      <c r="D19" s="35">
        <v>75</v>
      </c>
      <c r="E19" s="36">
        <f t="shared" si="0"/>
        <v>45678</v>
      </c>
      <c r="F19" s="35">
        <v>77.25</v>
      </c>
      <c r="G19" s="36">
        <f t="shared" si="1"/>
        <v>45680.25</v>
      </c>
      <c r="H19">
        <v>229</v>
      </c>
      <c r="I19">
        <v>104</v>
      </c>
      <c r="J19" s="37">
        <v>0.14000000000000001</v>
      </c>
      <c r="K19" s="37">
        <v>40000</v>
      </c>
      <c r="L19" s="37">
        <v>1.0900000000000001</v>
      </c>
      <c r="M19" s="37">
        <v>324.95</v>
      </c>
      <c r="N19" s="37">
        <v>65.95</v>
      </c>
      <c r="O19" s="37">
        <v>18.100000000000001</v>
      </c>
      <c r="P19" s="35">
        <v>8050.09</v>
      </c>
      <c r="Q19" t="s">
        <v>56</v>
      </c>
    </row>
    <row r="20" spans="1:22" x14ac:dyDescent="0.25">
      <c r="A20">
        <v>23</v>
      </c>
      <c r="B20" t="s">
        <v>61</v>
      </c>
      <c r="C20" t="s">
        <v>90</v>
      </c>
      <c r="D20" s="35">
        <v>71</v>
      </c>
      <c r="E20" s="36">
        <f t="shared" si="0"/>
        <v>45674</v>
      </c>
      <c r="F20" s="35">
        <v>74</v>
      </c>
      <c r="G20" s="36">
        <f t="shared" si="1"/>
        <v>45677</v>
      </c>
      <c r="H20">
        <v>224.00000000000003</v>
      </c>
      <c r="I20">
        <v>90</v>
      </c>
      <c r="J20" s="37">
        <v>0.11</v>
      </c>
      <c r="K20" s="37">
        <v>39285.75</v>
      </c>
      <c r="L20" s="37">
        <v>1.21</v>
      </c>
      <c r="M20" s="37">
        <v>306.63</v>
      </c>
      <c r="N20" s="37">
        <v>69.45</v>
      </c>
      <c r="O20" s="37">
        <v>16.829999999999998</v>
      </c>
      <c r="P20" s="35">
        <v>8017.4</v>
      </c>
      <c r="Q20" t="s">
        <v>62</v>
      </c>
    </row>
    <row r="21" spans="1:22" x14ac:dyDescent="0.25">
      <c r="A21">
        <v>17</v>
      </c>
      <c r="B21" t="s">
        <v>54</v>
      </c>
      <c r="C21" t="s">
        <v>89</v>
      </c>
      <c r="D21" s="35">
        <v>76</v>
      </c>
      <c r="E21" s="36">
        <f t="shared" si="0"/>
        <v>45679</v>
      </c>
      <c r="F21" s="35">
        <v>76.75</v>
      </c>
      <c r="G21" s="36">
        <f t="shared" si="1"/>
        <v>45679.75</v>
      </c>
      <c r="H21">
        <v>221</v>
      </c>
      <c r="I21">
        <v>90</v>
      </c>
      <c r="J21" s="37">
        <v>0.86</v>
      </c>
      <c r="K21" s="37">
        <v>40714.25</v>
      </c>
      <c r="L21" s="37">
        <v>1.05</v>
      </c>
      <c r="M21" s="37">
        <v>485.05</v>
      </c>
      <c r="N21" s="37">
        <v>60.9</v>
      </c>
      <c r="O21" s="37">
        <v>21.2</v>
      </c>
      <c r="P21" s="35">
        <v>7906.55</v>
      </c>
      <c r="Q21" t="s">
        <v>63</v>
      </c>
    </row>
    <row r="22" spans="1:22" x14ac:dyDescent="0.25">
      <c r="A22">
        <v>3</v>
      </c>
      <c r="B22" t="s">
        <v>51</v>
      </c>
      <c r="C22" t="s">
        <v>64</v>
      </c>
      <c r="D22" s="35">
        <v>74.75</v>
      </c>
      <c r="E22" s="36">
        <f t="shared" si="0"/>
        <v>45677.75</v>
      </c>
      <c r="F22" s="35">
        <v>76.5</v>
      </c>
      <c r="G22" s="36">
        <f t="shared" si="1"/>
        <v>45679.5</v>
      </c>
      <c r="H22">
        <v>235</v>
      </c>
      <c r="I22">
        <v>103</v>
      </c>
      <c r="J22" s="37">
        <v>0.02</v>
      </c>
      <c r="K22" s="37">
        <v>41428.5</v>
      </c>
      <c r="L22" s="37">
        <v>1.1200000000000001</v>
      </c>
      <c r="M22" s="37">
        <v>281.73</v>
      </c>
      <c r="N22" s="37">
        <v>68.599999999999994</v>
      </c>
      <c r="O22" s="37">
        <v>16.600000000000001</v>
      </c>
      <c r="P22" s="35">
        <v>7861.83</v>
      </c>
      <c r="Q22" t="s">
        <v>63</v>
      </c>
    </row>
    <row r="23" spans="1:22" x14ac:dyDescent="0.25">
      <c r="A23">
        <v>24</v>
      </c>
      <c r="B23" t="s">
        <v>58</v>
      </c>
      <c r="C23" t="s">
        <v>65</v>
      </c>
      <c r="D23" s="35">
        <v>71.25</v>
      </c>
      <c r="E23" s="36">
        <f t="shared" si="0"/>
        <v>45674.25</v>
      </c>
      <c r="F23" s="35">
        <v>73.75</v>
      </c>
      <c r="G23" s="36">
        <f t="shared" si="1"/>
        <v>45676.75</v>
      </c>
      <c r="H23">
        <v>233</v>
      </c>
      <c r="I23">
        <v>110.00000000000001</v>
      </c>
      <c r="J23" s="37">
        <v>0.06</v>
      </c>
      <c r="K23" s="37">
        <v>39285.75</v>
      </c>
      <c r="L23" s="37">
        <v>1.22</v>
      </c>
      <c r="M23" s="37">
        <v>272.52999999999997</v>
      </c>
      <c r="N23" s="37">
        <v>70.5</v>
      </c>
      <c r="O23" s="37">
        <v>16.579999999999998</v>
      </c>
      <c r="P23" s="35">
        <v>7624.57</v>
      </c>
      <c r="Q23" t="s">
        <v>66</v>
      </c>
    </row>
    <row r="24" spans="1:22" x14ac:dyDescent="0.25">
      <c r="A24">
        <v>26</v>
      </c>
      <c r="B24" t="s">
        <v>58</v>
      </c>
      <c r="C24" t="s">
        <v>67</v>
      </c>
      <c r="D24" s="35">
        <v>70.5</v>
      </c>
      <c r="E24" s="36">
        <f t="shared" si="0"/>
        <v>45673.5</v>
      </c>
      <c r="F24" s="35">
        <v>73</v>
      </c>
      <c r="G24" s="36">
        <f t="shared" si="1"/>
        <v>45676</v>
      </c>
      <c r="H24">
        <v>229</v>
      </c>
      <c r="I24">
        <v>93</v>
      </c>
      <c r="J24" s="37">
        <v>0.06</v>
      </c>
      <c r="K24" s="37">
        <v>40000</v>
      </c>
      <c r="L24" s="37">
        <v>1.73</v>
      </c>
      <c r="M24" s="37">
        <v>221.38</v>
      </c>
      <c r="N24" s="37">
        <v>70</v>
      </c>
      <c r="O24" s="37">
        <v>14.7</v>
      </c>
      <c r="P24" s="35">
        <v>7620.27</v>
      </c>
      <c r="Q24" t="s">
        <v>66</v>
      </c>
    </row>
    <row r="25" spans="1:22" x14ac:dyDescent="0.25">
      <c r="A25">
        <v>2</v>
      </c>
      <c r="B25" t="s">
        <v>51</v>
      </c>
      <c r="C25" t="s">
        <v>68</v>
      </c>
      <c r="D25" s="35">
        <v>74</v>
      </c>
      <c r="E25" s="36">
        <f t="shared" si="0"/>
        <v>45677</v>
      </c>
      <c r="F25" s="35">
        <v>74.25</v>
      </c>
      <c r="G25" s="36">
        <f t="shared" si="1"/>
        <v>45677.25</v>
      </c>
      <c r="H25">
        <v>225.99999999999997</v>
      </c>
      <c r="I25">
        <v>110.00000000000001</v>
      </c>
      <c r="J25" s="37">
        <v>0.08</v>
      </c>
      <c r="K25" s="37">
        <v>40714.25</v>
      </c>
      <c r="L25" s="37">
        <v>1.1000000000000001</v>
      </c>
      <c r="M25" s="37">
        <v>352.5</v>
      </c>
      <c r="N25" s="37">
        <v>69.7</v>
      </c>
      <c r="O25" s="37">
        <v>16.18</v>
      </c>
      <c r="P25" s="35">
        <v>7557.03</v>
      </c>
      <c r="Q25" t="s">
        <v>66</v>
      </c>
    </row>
    <row r="26" spans="1:22" x14ac:dyDescent="0.25">
      <c r="A26">
        <v>6</v>
      </c>
      <c r="B26" t="s">
        <v>51</v>
      </c>
      <c r="C26" t="s">
        <v>69</v>
      </c>
      <c r="D26" s="35">
        <v>71</v>
      </c>
      <c r="E26" s="36">
        <f t="shared" si="0"/>
        <v>45674</v>
      </c>
      <c r="F26" s="35">
        <v>71</v>
      </c>
      <c r="G26" s="36">
        <f t="shared" si="1"/>
        <v>45674</v>
      </c>
      <c r="H26">
        <v>225</v>
      </c>
      <c r="I26">
        <v>106</v>
      </c>
      <c r="J26" s="37">
        <v>0</v>
      </c>
      <c r="K26" s="37">
        <v>40000</v>
      </c>
      <c r="L26" s="37">
        <v>1.05</v>
      </c>
      <c r="M26" s="37">
        <v>273.25</v>
      </c>
      <c r="N26" s="37">
        <v>71.05</v>
      </c>
      <c r="O26" s="37">
        <v>14.4</v>
      </c>
      <c r="P26" s="35">
        <v>7474.36</v>
      </c>
      <c r="Q26" t="s">
        <v>66</v>
      </c>
    </row>
    <row r="27" spans="1:22" x14ac:dyDescent="0.25">
      <c r="A27">
        <v>25</v>
      </c>
      <c r="B27" t="s">
        <v>58</v>
      </c>
      <c r="C27" t="s">
        <v>70</v>
      </c>
      <c r="D27" s="35">
        <v>71</v>
      </c>
      <c r="E27" s="36">
        <f t="shared" si="0"/>
        <v>45674</v>
      </c>
      <c r="F27" s="35">
        <v>72</v>
      </c>
      <c r="G27" s="36">
        <f t="shared" si="1"/>
        <v>45675</v>
      </c>
      <c r="H27">
        <v>231</v>
      </c>
      <c r="I27">
        <v>108</v>
      </c>
      <c r="J27" s="37">
        <v>0.14000000000000001</v>
      </c>
      <c r="K27" s="37">
        <v>40714.25</v>
      </c>
      <c r="L27" s="37">
        <v>1.1599999999999999</v>
      </c>
      <c r="M27" s="37">
        <v>217.9</v>
      </c>
      <c r="N27" s="37">
        <v>68.45</v>
      </c>
      <c r="O27" s="37">
        <v>14.53</v>
      </c>
      <c r="P27" s="35">
        <v>7472.57</v>
      </c>
      <c r="Q27" t="s">
        <v>66</v>
      </c>
    </row>
    <row r="28" spans="1:22" x14ac:dyDescent="0.25">
      <c r="A28">
        <v>4</v>
      </c>
      <c r="B28" t="s">
        <v>51</v>
      </c>
      <c r="C28" t="s">
        <v>71</v>
      </c>
      <c r="D28" s="35">
        <v>77.25</v>
      </c>
      <c r="E28" s="36">
        <f t="shared" si="0"/>
        <v>45680.25</v>
      </c>
      <c r="F28" s="35">
        <v>78</v>
      </c>
      <c r="G28" s="36">
        <f t="shared" si="1"/>
        <v>45681</v>
      </c>
      <c r="H28">
        <v>223</v>
      </c>
      <c r="I28">
        <v>99</v>
      </c>
      <c r="J28" s="37">
        <v>0.8</v>
      </c>
      <c r="K28" s="37">
        <v>40000</v>
      </c>
      <c r="L28" s="37">
        <v>1.1399999999999999</v>
      </c>
      <c r="M28" s="37">
        <v>385.73</v>
      </c>
      <c r="N28" s="37">
        <v>61.15</v>
      </c>
      <c r="O28" s="37">
        <v>21.65</v>
      </c>
      <c r="P28" s="35">
        <v>7303.69</v>
      </c>
      <c r="Q28" t="s">
        <v>72</v>
      </c>
    </row>
    <row r="29" spans="1:22" x14ac:dyDescent="0.25">
      <c r="A29">
        <v>7</v>
      </c>
      <c r="B29" t="s">
        <v>51</v>
      </c>
      <c r="C29" t="s">
        <v>73</v>
      </c>
      <c r="D29" s="35">
        <v>73.75</v>
      </c>
      <c r="E29" s="36">
        <f t="shared" si="0"/>
        <v>45676.75</v>
      </c>
      <c r="F29" s="35">
        <v>75.5</v>
      </c>
      <c r="G29" s="36">
        <f t="shared" si="1"/>
        <v>45678.5</v>
      </c>
      <c r="H29">
        <v>240</v>
      </c>
      <c r="I29">
        <v>118</v>
      </c>
      <c r="J29" s="37">
        <v>0.08</v>
      </c>
      <c r="K29" s="37">
        <v>40000</v>
      </c>
      <c r="L29" s="37">
        <v>1</v>
      </c>
      <c r="M29" s="37">
        <v>251.48</v>
      </c>
      <c r="N29" s="37">
        <v>70.28</v>
      </c>
      <c r="O29" s="37">
        <v>15.7</v>
      </c>
      <c r="P29" s="35">
        <v>6171.51</v>
      </c>
      <c r="Q29" t="s">
        <v>74</v>
      </c>
    </row>
    <row r="30" spans="1:22" x14ac:dyDescent="0.25">
      <c r="A30" s="7"/>
      <c r="B30" s="38"/>
      <c r="C30" s="38"/>
      <c r="D30" s="39"/>
      <c r="E30" s="40"/>
      <c r="F30" s="41"/>
      <c r="G30" s="40"/>
      <c r="H30" s="40"/>
      <c r="I30" s="40"/>
      <c r="J30" s="39"/>
      <c r="K30" s="39"/>
      <c r="L30" s="39"/>
      <c r="M30" s="39"/>
      <c r="N30" s="39"/>
      <c r="O30" s="39"/>
      <c r="P30" s="39"/>
      <c r="Q30" s="41"/>
      <c r="R30" s="41"/>
      <c r="S30" s="41"/>
      <c r="T30" s="41"/>
      <c r="U30" s="41"/>
      <c r="V30" s="41"/>
    </row>
    <row r="31" spans="1:22" x14ac:dyDescent="0.25">
      <c r="A31" s="2"/>
      <c r="B31" s="2"/>
      <c r="C31" s="2"/>
      <c r="D31" s="2"/>
      <c r="E31" s="2"/>
      <c r="F31" s="2"/>
      <c r="G31" s="2"/>
      <c r="H31" s="42" t="s">
        <v>25</v>
      </c>
      <c r="I31" s="43"/>
      <c r="J31" s="28"/>
      <c r="K31" s="2"/>
      <c r="L31" s="2"/>
      <c r="M31" s="2"/>
      <c r="N31" s="2"/>
      <c r="O31" s="2"/>
      <c r="P31" s="44" t="s">
        <v>27</v>
      </c>
    </row>
    <row r="32" spans="1:22" x14ac:dyDescent="0.25">
      <c r="A32" s="25"/>
      <c r="B32" s="26"/>
      <c r="C32" s="26"/>
      <c r="D32" s="31" t="s">
        <v>31</v>
      </c>
      <c r="E32" s="30" t="s">
        <v>32</v>
      </c>
      <c r="F32" s="31" t="s">
        <v>33</v>
      </c>
      <c r="G32" s="30" t="s">
        <v>34</v>
      </c>
      <c r="H32" s="30" t="s">
        <v>35</v>
      </c>
      <c r="I32" s="31" t="s">
        <v>36</v>
      </c>
      <c r="J32" s="33" t="s">
        <v>37</v>
      </c>
      <c r="K32" s="31" t="s">
        <v>38</v>
      </c>
      <c r="L32" s="32" t="s">
        <v>39</v>
      </c>
      <c r="M32" s="31" t="s">
        <v>40</v>
      </c>
      <c r="N32" s="31" t="s">
        <v>41</v>
      </c>
      <c r="O32" s="31" t="s">
        <v>75</v>
      </c>
      <c r="P32" s="31" t="s">
        <v>43</v>
      </c>
    </row>
    <row r="33" spans="1:22" x14ac:dyDescent="0.25">
      <c r="A33" s="25"/>
      <c r="B33" s="26"/>
      <c r="C33" s="44" t="s">
        <v>76</v>
      </c>
      <c r="D33" s="45">
        <f>AVERAGE(D12:D29)</f>
        <v>72.736111111111114</v>
      </c>
      <c r="E33" s="46">
        <f t="shared" ref="E33:P33" si="2">AVERAGE(E12:E29)</f>
        <v>45675.736111111109</v>
      </c>
      <c r="F33" s="45">
        <f t="shared" si="2"/>
        <v>74.430555555555557</v>
      </c>
      <c r="G33" s="46">
        <f t="shared" si="2"/>
        <v>45677.430555555555</v>
      </c>
      <c r="H33" s="45">
        <f t="shared" si="2"/>
        <v>228.27777777777777</v>
      </c>
      <c r="I33" s="45">
        <f t="shared" si="2"/>
        <v>100.5</v>
      </c>
      <c r="J33" s="47">
        <f t="shared" si="2"/>
        <v>0.2277777777777778</v>
      </c>
      <c r="K33" s="45">
        <f t="shared" si="2"/>
        <v>40198.402777777781</v>
      </c>
      <c r="L33" s="47">
        <f t="shared" si="2"/>
        <v>1.1727777777777779</v>
      </c>
      <c r="M33" s="47">
        <f t="shared" si="2"/>
        <v>315.88111111111107</v>
      </c>
      <c r="N33" s="47">
        <f t="shared" si="2"/>
        <v>67.178333333333342</v>
      </c>
      <c r="O33" s="47">
        <f t="shared" si="2"/>
        <v>17.136111111111106</v>
      </c>
      <c r="P33" s="45">
        <f t="shared" si="2"/>
        <v>7874.8488888888905</v>
      </c>
    </row>
    <row r="34" spans="1:22" x14ac:dyDescent="0.25">
      <c r="A34" s="25"/>
      <c r="B34" s="26"/>
      <c r="C34" s="44" t="s">
        <v>77</v>
      </c>
      <c r="D34" s="48">
        <v>0.96560999999999997</v>
      </c>
      <c r="E34" s="49"/>
      <c r="F34" s="48">
        <v>1.5151300000000001</v>
      </c>
      <c r="G34" s="49"/>
      <c r="H34" s="50">
        <v>8.44</v>
      </c>
      <c r="I34" s="50">
        <v>0.10471</v>
      </c>
      <c r="J34" s="51">
        <v>0.15740999999999999</v>
      </c>
      <c r="K34" s="48">
        <v>1804.61</v>
      </c>
      <c r="L34" s="48">
        <v>0.17799999999999999</v>
      </c>
      <c r="M34" s="48">
        <v>61.139000000000003</v>
      </c>
      <c r="N34" s="48">
        <v>2.2471000000000001</v>
      </c>
      <c r="O34" s="48">
        <v>1.528</v>
      </c>
      <c r="P34" s="48">
        <v>709.94</v>
      </c>
    </row>
    <row r="35" spans="1:22" x14ac:dyDescent="0.25">
      <c r="A35" s="25"/>
      <c r="B35" s="26"/>
      <c r="C35" s="44" t="s">
        <v>78</v>
      </c>
      <c r="D35" s="52">
        <v>0.94</v>
      </c>
      <c r="E35" s="49"/>
      <c r="F35" s="53">
        <v>1.43</v>
      </c>
      <c r="G35" s="49"/>
      <c r="H35" s="52">
        <v>2.61</v>
      </c>
      <c r="I35" s="52">
        <v>7.36</v>
      </c>
      <c r="J35" s="54">
        <v>48.74</v>
      </c>
      <c r="K35" s="55">
        <v>3.16</v>
      </c>
      <c r="L35" s="55">
        <v>10.69</v>
      </c>
      <c r="M35" s="55">
        <v>13.63</v>
      </c>
      <c r="N35" s="55">
        <v>2.36</v>
      </c>
      <c r="O35" s="55">
        <v>6.28</v>
      </c>
      <c r="P35" s="53">
        <v>6.35</v>
      </c>
    </row>
    <row r="36" spans="1:22" x14ac:dyDescent="0.25">
      <c r="A36" s="25"/>
      <c r="B36" s="26"/>
      <c r="C36" s="44" t="s">
        <v>79</v>
      </c>
      <c r="D36" s="45">
        <f>MAX(D12:D29)</f>
        <v>77.25</v>
      </c>
      <c r="E36" s="46">
        <f t="shared" ref="E36:P36" si="3">MAX(E12:E29)</f>
        <v>45680.25</v>
      </c>
      <c r="F36" s="45">
        <f t="shared" si="3"/>
        <v>78</v>
      </c>
      <c r="G36" s="46">
        <f t="shared" si="3"/>
        <v>45681</v>
      </c>
      <c r="H36" s="45">
        <f t="shared" si="3"/>
        <v>240</v>
      </c>
      <c r="I36" s="45">
        <f t="shared" si="3"/>
        <v>118</v>
      </c>
      <c r="J36" s="47">
        <f t="shared" si="3"/>
        <v>0.86</v>
      </c>
      <c r="K36" s="45">
        <f t="shared" si="3"/>
        <v>41428.5</v>
      </c>
      <c r="L36" s="47">
        <f t="shared" si="3"/>
        <v>1.73</v>
      </c>
      <c r="M36" s="47">
        <f t="shared" si="3"/>
        <v>485.05</v>
      </c>
      <c r="N36" s="47">
        <f t="shared" si="3"/>
        <v>71.05</v>
      </c>
      <c r="O36" s="47">
        <f t="shared" si="3"/>
        <v>21.65</v>
      </c>
      <c r="P36" s="45">
        <f t="shared" si="3"/>
        <v>8875.56</v>
      </c>
    </row>
    <row r="37" spans="1:22" x14ac:dyDescent="0.25">
      <c r="A37" s="25"/>
      <c r="B37" s="26"/>
      <c r="C37" s="44" t="s">
        <v>80</v>
      </c>
      <c r="D37" s="45">
        <f>MIN(D12:D29)</f>
        <v>68</v>
      </c>
      <c r="E37" s="46">
        <f t="shared" ref="E37:P37" si="4">MIN(E12:E29)</f>
        <v>45671</v>
      </c>
      <c r="F37" s="45">
        <f t="shared" si="4"/>
        <v>70.5</v>
      </c>
      <c r="G37" s="46">
        <f t="shared" si="4"/>
        <v>45673.5</v>
      </c>
      <c r="H37" s="45">
        <f t="shared" si="4"/>
        <v>221</v>
      </c>
      <c r="I37" s="45">
        <f t="shared" si="4"/>
        <v>88</v>
      </c>
      <c r="J37" s="47">
        <f t="shared" si="4"/>
        <v>0</v>
      </c>
      <c r="K37" s="45">
        <f t="shared" si="4"/>
        <v>39285.75</v>
      </c>
      <c r="L37" s="47">
        <f t="shared" si="4"/>
        <v>1</v>
      </c>
      <c r="M37" s="47">
        <f t="shared" si="4"/>
        <v>217.9</v>
      </c>
      <c r="N37" s="47">
        <f t="shared" si="4"/>
        <v>60.9</v>
      </c>
      <c r="O37" s="47">
        <f t="shared" si="4"/>
        <v>14.4</v>
      </c>
      <c r="P37" s="45">
        <f t="shared" si="4"/>
        <v>6171.51</v>
      </c>
    </row>
    <row r="38" spans="1:22" ht="18.75" x14ac:dyDescent="0.3">
      <c r="A38" s="56"/>
      <c r="B38" s="57"/>
      <c r="C38" s="58"/>
      <c r="D38" s="59" t="s">
        <v>81</v>
      </c>
      <c r="E38" s="59"/>
      <c r="F38" s="59" t="s">
        <v>81</v>
      </c>
      <c r="G38" s="60"/>
      <c r="H38" s="59" t="s">
        <v>81</v>
      </c>
      <c r="I38" s="59" t="s">
        <v>81</v>
      </c>
      <c r="J38" s="59" t="s">
        <v>81</v>
      </c>
      <c r="K38" s="59" t="s">
        <v>82</v>
      </c>
      <c r="L38" s="59" t="s">
        <v>81</v>
      </c>
      <c r="M38" s="59" t="s">
        <v>81</v>
      </c>
      <c r="N38" s="59" t="s">
        <v>81</v>
      </c>
      <c r="O38" s="59" t="s">
        <v>81</v>
      </c>
      <c r="P38" s="59" t="s">
        <v>81</v>
      </c>
    </row>
    <row r="39" spans="1:22" x14ac:dyDescent="0.25">
      <c r="A39" s="7"/>
      <c r="B39" s="95" t="s">
        <v>83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21"/>
      <c r="S39" s="25"/>
      <c r="T39" s="7"/>
      <c r="U39" s="7"/>
      <c r="V39" s="7"/>
    </row>
    <row r="40" spans="1:22" x14ac:dyDescent="0.25">
      <c r="A40" s="7"/>
      <c r="B40" s="95" t="s">
        <v>84</v>
      </c>
      <c r="C40" s="95"/>
      <c r="D40" s="95"/>
      <c r="E40" s="95"/>
      <c r="F40" s="95"/>
      <c r="G40" s="96"/>
      <c r="H40" s="96"/>
      <c r="I40" s="96"/>
      <c r="J40" s="21"/>
      <c r="K40" s="21"/>
      <c r="L40" s="21"/>
      <c r="M40" s="21"/>
      <c r="N40" s="21"/>
      <c r="O40" s="21"/>
      <c r="P40" s="21"/>
      <c r="Q40" s="21"/>
      <c r="R40" s="21"/>
      <c r="S40" s="25"/>
      <c r="T40" s="7"/>
      <c r="U40" s="7"/>
      <c r="V40" s="7"/>
    </row>
    <row r="41" spans="1:22" x14ac:dyDescent="0.25">
      <c r="A41" s="7"/>
      <c r="B41" s="95" t="s">
        <v>85</v>
      </c>
      <c r="C41" s="95"/>
      <c r="D41" s="95"/>
      <c r="E41" s="95"/>
      <c r="F41" s="21"/>
      <c r="G41" s="20"/>
      <c r="H41" s="20"/>
      <c r="I41" s="20"/>
      <c r="J41" s="21"/>
      <c r="K41" s="21"/>
      <c r="L41" s="21"/>
      <c r="M41" s="21"/>
      <c r="N41" s="21"/>
      <c r="O41" s="21"/>
      <c r="P41" s="21"/>
      <c r="Q41" s="21"/>
      <c r="R41" s="21"/>
      <c r="S41" s="61"/>
      <c r="T41" s="7"/>
      <c r="U41" s="7"/>
      <c r="V41" s="7"/>
    </row>
    <row r="42" spans="1:22" x14ac:dyDescent="0.25">
      <c r="A42" s="7"/>
      <c r="B42" s="20" t="s">
        <v>86</v>
      </c>
      <c r="C42" s="20"/>
      <c r="D42" s="20"/>
      <c r="E42" s="20"/>
      <c r="F42" s="20"/>
      <c r="G42" s="20"/>
      <c r="H42" s="20"/>
      <c r="I42" s="20"/>
      <c r="J42" s="20"/>
      <c r="K42" s="20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x14ac:dyDescent="0.25">
      <c r="A43" s="7"/>
      <c r="B43" s="20" t="s">
        <v>87</v>
      </c>
      <c r="C43" s="62"/>
      <c r="D43" s="21"/>
      <c r="E43" s="20"/>
      <c r="F43" s="21"/>
      <c r="G43" s="20"/>
      <c r="H43" s="20"/>
      <c r="I43" s="20"/>
      <c r="J43" s="2"/>
      <c r="K43" s="2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</sheetData>
  <mergeCells count="5">
    <mergeCell ref="D1:N1"/>
    <mergeCell ref="B39:Q39"/>
    <mergeCell ref="B40:I40"/>
    <mergeCell ref="B41:E41"/>
    <mergeCell ref="H10:I10"/>
  </mergeCells>
  <conditionalFormatting sqref="V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56897-DBC7-4EBA-BD4D-027758E2AD7C}">
  <dimension ref="A1:R34"/>
  <sheetViews>
    <sheetView topLeftCell="A7" workbookViewId="0">
      <selection activeCell="O24" sqref="O24"/>
    </sheetView>
  </sheetViews>
  <sheetFormatPr baseColWidth="10" defaultRowHeight="15" x14ac:dyDescent="0.25"/>
  <cols>
    <col min="3" max="3" width="22.140625" customWidth="1"/>
    <col min="5" max="5" width="24.42578125" customWidth="1"/>
  </cols>
  <sheetData>
    <row r="1" spans="1:18" ht="15.75" x14ac:dyDescent="0.25">
      <c r="C1" s="3" t="s">
        <v>0</v>
      </c>
      <c r="D1" s="93" t="s">
        <v>91</v>
      </c>
      <c r="F1" s="93"/>
      <c r="G1" s="93"/>
      <c r="H1" s="93"/>
      <c r="I1" s="93"/>
      <c r="J1" s="93"/>
      <c r="K1" s="93"/>
      <c r="L1" s="93"/>
      <c r="M1" s="93"/>
      <c r="N1" s="93"/>
      <c r="O1" s="93"/>
      <c r="Q1" s="2"/>
      <c r="R1" s="2"/>
    </row>
    <row r="2" spans="1:18" ht="15.75" x14ac:dyDescent="0.25">
      <c r="C2" s="1"/>
      <c r="D2" s="2"/>
      <c r="E2" s="2"/>
      <c r="F2" s="2"/>
      <c r="G2" s="63"/>
      <c r="H2" s="3"/>
      <c r="I2" s="63"/>
      <c r="J2" s="63"/>
      <c r="K2" s="3"/>
      <c r="L2" s="5" t="s">
        <v>5</v>
      </c>
      <c r="M2" s="6" t="s">
        <v>6</v>
      </c>
      <c r="N2" s="7"/>
      <c r="O2" s="7"/>
      <c r="Q2" s="2"/>
      <c r="R2" s="2"/>
    </row>
    <row r="3" spans="1:18" x14ac:dyDescent="0.25">
      <c r="C3" s="1"/>
      <c r="D3" s="2"/>
      <c r="E3" s="2"/>
      <c r="F3" s="7"/>
      <c r="G3" s="2"/>
      <c r="H3" s="7"/>
      <c r="I3" s="2"/>
      <c r="J3" s="2"/>
      <c r="L3" s="7"/>
      <c r="N3" s="5" t="s">
        <v>8</v>
      </c>
      <c r="O3" s="7"/>
      <c r="P3" s="7"/>
      <c r="Q3" s="2"/>
      <c r="R3" s="2"/>
    </row>
    <row r="4" spans="1:18" x14ac:dyDescent="0.25">
      <c r="A4" s="8" t="s">
        <v>10</v>
      </c>
      <c r="B4" s="9" t="s">
        <v>92</v>
      </c>
      <c r="D4" s="11" t="s">
        <v>12</v>
      </c>
      <c r="F4" s="9">
        <v>45602</v>
      </c>
      <c r="J4" s="9"/>
      <c r="K4" s="12"/>
      <c r="L4" s="7"/>
      <c r="M4" s="7"/>
      <c r="N4" s="7"/>
      <c r="O4" s="7"/>
      <c r="P4" s="7"/>
      <c r="Q4" s="2"/>
      <c r="R4" s="13"/>
    </row>
    <row r="5" spans="1:18" x14ac:dyDescent="0.25">
      <c r="A5" s="8" t="s">
        <v>14</v>
      </c>
      <c r="D5" s="2"/>
      <c r="E5" s="2"/>
      <c r="F5" s="7"/>
      <c r="G5" s="2"/>
      <c r="H5" s="7"/>
      <c r="I5" s="2"/>
      <c r="J5" s="2"/>
      <c r="K5" s="7"/>
      <c r="L5" s="7"/>
      <c r="M5" s="7"/>
      <c r="N5" s="7"/>
      <c r="O5" s="7"/>
      <c r="P5" s="7"/>
      <c r="Q5" s="2"/>
      <c r="R5" s="13"/>
    </row>
    <row r="6" spans="1:18" x14ac:dyDescent="0.25">
      <c r="A6" s="14" t="s">
        <v>16</v>
      </c>
      <c r="C6" s="16" t="s">
        <v>93</v>
      </c>
      <c r="E6" s="18" t="s">
        <v>94</v>
      </c>
      <c r="F6" s="17"/>
      <c r="H6" s="17"/>
      <c r="I6" s="19"/>
      <c r="J6" s="19"/>
      <c r="K6" s="7"/>
      <c r="L6" s="7"/>
      <c r="M6" s="7"/>
      <c r="N6" s="7"/>
      <c r="O6" s="7"/>
      <c r="P6" s="7"/>
      <c r="Q6" s="2"/>
      <c r="R6" s="13"/>
    </row>
    <row r="7" spans="1:18" x14ac:dyDescent="0.25">
      <c r="A7" s="8" t="s">
        <v>20</v>
      </c>
      <c r="D7" s="16"/>
      <c r="E7" s="16"/>
      <c r="F7" s="11"/>
      <c r="G7" s="2"/>
      <c r="H7" s="7"/>
      <c r="I7" s="2"/>
      <c r="J7" s="2"/>
      <c r="K7" s="7"/>
      <c r="L7" s="7"/>
      <c r="M7" s="7"/>
      <c r="N7" s="7"/>
      <c r="O7" s="7"/>
      <c r="P7" s="7"/>
      <c r="Q7" s="2"/>
      <c r="R7" s="13"/>
    </row>
    <row r="8" spans="1:18" x14ac:dyDescent="0.25">
      <c r="A8" s="14" t="s">
        <v>22</v>
      </c>
      <c r="D8" s="64"/>
      <c r="E8" s="64"/>
      <c r="F8" s="21"/>
      <c r="G8" s="2"/>
      <c r="H8" s="7"/>
      <c r="I8" s="2"/>
      <c r="J8" s="2"/>
      <c r="K8" s="22"/>
      <c r="L8" s="22"/>
      <c r="M8" s="22"/>
      <c r="N8" s="22"/>
      <c r="O8" s="22"/>
      <c r="P8" s="22"/>
      <c r="Q8" s="23"/>
      <c r="R8" s="24"/>
    </row>
    <row r="9" spans="1:18" x14ac:dyDescent="0.25">
      <c r="C9" s="2"/>
      <c r="D9" s="7"/>
      <c r="E9" s="13"/>
      <c r="F9" s="7"/>
      <c r="G9" s="2"/>
      <c r="H9" s="2"/>
      <c r="I9" s="7"/>
      <c r="J9" s="7"/>
      <c r="K9" s="7"/>
      <c r="L9" s="7"/>
      <c r="M9" s="7"/>
      <c r="N9" s="2"/>
      <c r="O9" s="13"/>
      <c r="P9" s="2"/>
      <c r="Q9" s="2"/>
      <c r="R9" s="23"/>
    </row>
    <row r="10" spans="1:18" ht="15.75" customHeight="1" x14ac:dyDescent="0.25">
      <c r="C10" s="65"/>
      <c r="D10" s="25"/>
      <c r="E10" s="27"/>
      <c r="F10" s="25"/>
      <c r="G10" s="65"/>
      <c r="H10" s="66" t="s">
        <v>25</v>
      </c>
      <c r="I10" s="67"/>
      <c r="J10" s="28"/>
      <c r="K10" s="25"/>
      <c r="L10" s="25"/>
      <c r="M10" s="25"/>
      <c r="N10" s="25"/>
      <c r="O10" s="29" t="s">
        <v>26</v>
      </c>
      <c r="P10" s="29" t="s">
        <v>27</v>
      </c>
      <c r="Q10" s="2"/>
      <c r="R10" s="23"/>
    </row>
    <row r="11" spans="1:18" x14ac:dyDescent="0.25">
      <c r="A11" s="30" t="s">
        <v>28</v>
      </c>
      <c r="B11" s="31" t="s">
        <v>29</v>
      </c>
      <c r="C11" s="31" t="s">
        <v>30</v>
      </c>
      <c r="D11" s="32" t="s">
        <v>31</v>
      </c>
      <c r="E11" s="30" t="s">
        <v>32</v>
      </c>
      <c r="F11" s="31" t="s">
        <v>33</v>
      </c>
      <c r="G11" s="31" t="s">
        <v>34</v>
      </c>
      <c r="H11" s="30" t="s">
        <v>35</v>
      </c>
      <c r="I11" s="31" t="s">
        <v>36</v>
      </c>
      <c r="J11" s="33" t="s">
        <v>37</v>
      </c>
      <c r="K11" s="31" t="s">
        <v>38</v>
      </c>
      <c r="L11" s="31" t="s">
        <v>39</v>
      </c>
      <c r="M11" s="32" t="s">
        <v>40</v>
      </c>
      <c r="N11" s="31" t="s">
        <v>41</v>
      </c>
      <c r="O11" s="31" t="s">
        <v>42</v>
      </c>
      <c r="P11" s="31" t="s">
        <v>43</v>
      </c>
      <c r="Q11" s="34" t="s">
        <v>44</v>
      </c>
      <c r="R11" s="23"/>
    </row>
    <row r="12" spans="1:18" x14ac:dyDescent="0.25">
      <c r="A12">
        <v>1</v>
      </c>
      <c r="B12" t="s">
        <v>51</v>
      </c>
      <c r="C12" t="s">
        <v>52</v>
      </c>
      <c r="D12" s="35">
        <v>72</v>
      </c>
      <c r="E12" s="36">
        <f t="shared" ref="E12:E20" si="0">D12+$F$4</f>
        <v>45674</v>
      </c>
      <c r="F12" s="35">
        <v>72</v>
      </c>
      <c r="G12" s="36">
        <f t="shared" ref="G12:G20" si="1">F12+$F$4</f>
        <v>45674</v>
      </c>
      <c r="H12">
        <v>260</v>
      </c>
      <c r="I12">
        <v>123</v>
      </c>
      <c r="J12" s="37">
        <v>0</v>
      </c>
      <c r="K12">
        <v>75000</v>
      </c>
      <c r="L12" s="37">
        <v>1.05</v>
      </c>
      <c r="M12" s="35">
        <v>372.48</v>
      </c>
      <c r="N12" s="37">
        <v>67.23</v>
      </c>
      <c r="O12" s="37">
        <v>16.53</v>
      </c>
      <c r="P12" s="35">
        <v>15737.23</v>
      </c>
      <c r="Q12" t="s">
        <v>95</v>
      </c>
    </row>
    <row r="13" spans="1:18" x14ac:dyDescent="0.25">
      <c r="A13">
        <v>17</v>
      </c>
      <c r="B13" t="s">
        <v>54</v>
      </c>
      <c r="C13" s="70" t="s">
        <v>102</v>
      </c>
      <c r="D13" s="35">
        <v>76.5</v>
      </c>
      <c r="E13" s="36">
        <f t="shared" si="0"/>
        <v>45678.5</v>
      </c>
      <c r="F13" s="35">
        <v>78.25</v>
      </c>
      <c r="G13" s="36">
        <f t="shared" si="1"/>
        <v>45680.25</v>
      </c>
      <c r="H13">
        <v>270</v>
      </c>
      <c r="I13">
        <v>125</v>
      </c>
      <c r="J13" s="37">
        <v>0</v>
      </c>
      <c r="K13">
        <v>78750</v>
      </c>
      <c r="L13" s="37">
        <v>1.01</v>
      </c>
      <c r="M13" s="35">
        <v>439.08</v>
      </c>
      <c r="N13" s="37">
        <v>60.75</v>
      </c>
      <c r="O13" s="37">
        <v>19.8</v>
      </c>
      <c r="P13" s="35">
        <v>15450.36</v>
      </c>
      <c r="Q13" t="s">
        <v>96</v>
      </c>
    </row>
    <row r="14" spans="1:18" x14ac:dyDescent="0.25">
      <c r="A14">
        <v>27</v>
      </c>
      <c r="B14" t="s">
        <v>58</v>
      </c>
      <c r="C14" t="s">
        <v>59</v>
      </c>
      <c r="D14" s="35">
        <v>74</v>
      </c>
      <c r="E14" s="36">
        <f t="shared" si="0"/>
        <v>45676</v>
      </c>
      <c r="F14" s="35">
        <v>75.5</v>
      </c>
      <c r="G14" s="36">
        <f t="shared" si="1"/>
        <v>45677.5</v>
      </c>
      <c r="H14">
        <v>265</v>
      </c>
      <c r="I14">
        <v>126</v>
      </c>
      <c r="J14" s="37">
        <v>0</v>
      </c>
      <c r="K14">
        <v>80000</v>
      </c>
      <c r="L14" s="37">
        <v>1</v>
      </c>
      <c r="M14" s="35">
        <v>377</v>
      </c>
      <c r="N14" s="37">
        <v>67.38</v>
      </c>
      <c r="O14" s="37">
        <v>17.2</v>
      </c>
      <c r="P14" s="35">
        <v>15262.72</v>
      </c>
      <c r="Q14" t="s">
        <v>97</v>
      </c>
    </row>
    <row r="15" spans="1:18" x14ac:dyDescent="0.25">
      <c r="A15">
        <v>6</v>
      </c>
      <c r="B15" t="s">
        <v>51</v>
      </c>
      <c r="C15" t="s">
        <v>69</v>
      </c>
      <c r="D15" s="35">
        <v>72</v>
      </c>
      <c r="E15" s="36">
        <f t="shared" si="0"/>
        <v>45674</v>
      </c>
      <c r="F15" s="35">
        <v>72</v>
      </c>
      <c r="G15" s="36">
        <f t="shared" si="1"/>
        <v>45674</v>
      </c>
      <c r="H15">
        <v>263</v>
      </c>
      <c r="I15">
        <v>140</v>
      </c>
      <c r="J15" s="37">
        <v>0</v>
      </c>
      <c r="K15">
        <v>77250</v>
      </c>
      <c r="L15" s="37">
        <v>1.01</v>
      </c>
      <c r="M15" s="35">
        <v>345.45</v>
      </c>
      <c r="N15" s="37">
        <v>67.78</v>
      </c>
      <c r="O15" s="37">
        <v>16.079999999999998</v>
      </c>
      <c r="P15" s="35">
        <v>14927.92</v>
      </c>
      <c r="Q15" t="s">
        <v>97</v>
      </c>
    </row>
    <row r="16" spans="1:18" x14ac:dyDescent="0.25">
      <c r="A16">
        <v>16</v>
      </c>
      <c r="B16" t="s">
        <v>54</v>
      </c>
      <c r="C16" t="s">
        <v>55</v>
      </c>
      <c r="D16" s="35">
        <v>75</v>
      </c>
      <c r="E16" s="36">
        <f t="shared" si="0"/>
        <v>45677</v>
      </c>
      <c r="F16" s="35">
        <v>75.75</v>
      </c>
      <c r="G16" s="36">
        <f t="shared" si="1"/>
        <v>45677.75</v>
      </c>
      <c r="H16">
        <v>265</v>
      </c>
      <c r="I16">
        <v>120</v>
      </c>
      <c r="J16" s="37">
        <v>0.04</v>
      </c>
      <c r="K16">
        <v>80000</v>
      </c>
      <c r="L16" s="37">
        <v>1.04</v>
      </c>
      <c r="M16" s="35">
        <v>352.88</v>
      </c>
      <c r="N16" s="37">
        <v>63.65</v>
      </c>
      <c r="O16" s="37">
        <v>17.600000000000001</v>
      </c>
      <c r="P16" s="35">
        <v>14339.4</v>
      </c>
      <c r="Q16" t="s">
        <v>98</v>
      </c>
    </row>
    <row r="17" spans="1:17" x14ac:dyDescent="0.25">
      <c r="A17">
        <v>3</v>
      </c>
      <c r="B17" t="s">
        <v>51</v>
      </c>
      <c r="C17" t="s">
        <v>64</v>
      </c>
      <c r="D17" s="35">
        <v>77</v>
      </c>
      <c r="E17" s="36">
        <f t="shared" si="0"/>
        <v>45679</v>
      </c>
      <c r="F17" s="35">
        <v>79.5</v>
      </c>
      <c r="G17" s="36">
        <f t="shared" si="1"/>
        <v>45681.5</v>
      </c>
      <c r="H17">
        <v>281</v>
      </c>
      <c r="I17">
        <v>145</v>
      </c>
      <c r="J17" s="37">
        <v>0.02</v>
      </c>
      <c r="K17">
        <v>75000</v>
      </c>
      <c r="L17" s="37">
        <v>1.07</v>
      </c>
      <c r="M17" s="35">
        <v>363.08</v>
      </c>
      <c r="N17" s="37">
        <v>68.88</v>
      </c>
      <c r="O17" s="37">
        <v>16.98</v>
      </c>
      <c r="P17" s="35">
        <v>14198.66</v>
      </c>
      <c r="Q17" t="s">
        <v>99</v>
      </c>
    </row>
    <row r="18" spans="1:17" x14ac:dyDescent="0.25">
      <c r="A18">
        <v>18</v>
      </c>
      <c r="B18" t="s">
        <v>54</v>
      </c>
      <c r="C18" t="s">
        <v>88</v>
      </c>
      <c r="D18" s="35">
        <v>76</v>
      </c>
      <c r="E18" s="36">
        <f t="shared" si="0"/>
        <v>45678</v>
      </c>
      <c r="F18" s="35">
        <v>76.25</v>
      </c>
      <c r="G18" s="36">
        <f t="shared" si="1"/>
        <v>45678.25</v>
      </c>
      <c r="H18">
        <v>265</v>
      </c>
      <c r="I18">
        <v>123</v>
      </c>
      <c r="J18" s="37">
        <v>0.03</v>
      </c>
      <c r="K18">
        <v>78750</v>
      </c>
      <c r="L18" s="37">
        <v>1</v>
      </c>
      <c r="M18" s="35">
        <v>386.05</v>
      </c>
      <c r="N18" s="37">
        <v>62.48</v>
      </c>
      <c r="O18" s="37">
        <v>19.55</v>
      </c>
      <c r="P18" s="35">
        <v>13471.48</v>
      </c>
      <c r="Q18" t="s">
        <v>100</v>
      </c>
    </row>
    <row r="19" spans="1:17" x14ac:dyDescent="0.25">
      <c r="A19">
        <v>4</v>
      </c>
      <c r="B19" t="s">
        <v>51</v>
      </c>
      <c r="C19" t="s">
        <v>71</v>
      </c>
      <c r="D19" s="35">
        <v>77.75</v>
      </c>
      <c r="E19" s="36">
        <f t="shared" si="0"/>
        <v>45679.75</v>
      </c>
      <c r="F19" s="35">
        <v>79</v>
      </c>
      <c r="G19" s="36">
        <f t="shared" si="1"/>
        <v>45681</v>
      </c>
      <c r="H19">
        <v>275</v>
      </c>
      <c r="I19">
        <v>138</v>
      </c>
      <c r="J19" s="37">
        <v>0</v>
      </c>
      <c r="K19">
        <v>80000</v>
      </c>
      <c r="L19" s="37">
        <v>1.01</v>
      </c>
      <c r="M19" s="35">
        <v>407.58</v>
      </c>
      <c r="N19" s="37">
        <v>60.38</v>
      </c>
      <c r="O19" s="37">
        <v>20.6</v>
      </c>
      <c r="P19" s="35">
        <v>13246.99</v>
      </c>
      <c r="Q19" t="s">
        <v>100</v>
      </c>
    </row>
    <row r="20" spans="1:17" x14ac:dyDescent="0.25">
      <c r="A20">
        <v>23</v>
      </c>
      <c r="B20" t="s">
        <v>61</v>
      </c>
      <c r="C20" t="s">
        <v>90</v>
      </c>
      <c r="D20" s="35">
        <v>74.25</v>
      </c>
      <c r="E20" s="36">
        <f t="shared" si="0"/>
        <v>45676.25</v>
      </c>
      <c r="F20" s="35">
        <v>76</v>
      </c>
      <c r="G20" s="36">
        <f t="shared" si="1"/>
        <v>45678</v>
      </c>
      <c r="H20">
        <v>285</v>
      </c>
      <c r="I20">
        <v>148</v>
      </c>
      <c r="J20" s="37">
        <v>0.06</v>
      </c>
      <c r="K20">
        <v>78750</v>
      </c>
      <c r="L20" s="37">
        <v>1.08</v>
      </c>
      <c r="M20" s="35">
        <v>335.9</v>
      </c>
      <c r="N20" s="37">
        <v>66.98</v>
      </c>
      <c r="O20" s="37">
        <v>16.93</v>
      </c>
      <c r="P20" s="35">
        <v>13184.73</v>
      </c>
      <c r="Q20" t="s">
        <v>101</v>
      </c>
    </row>
    <row r="21" spans="1:17" x14ac:dyDescent="0.25">
      <c r="A21" s="7"/>
      <c r="B21" s="38"/>
      <c r="C21" s="38"/>
      <c r="D21" s="39"/>
      <c r="E21" s="40"/>
      <c r="F21" s="41"/>
      <c r="G21" s="40"/>
      <c r="H21" s="40"/>
      <c r="I21" s="40"/>
      <c r="J21" s="39"/>
      <c r="K21" s="39"/>
      <c r="L21" s="39"/>
      <c r="M21" s="39"/>
      <c r="N21" s="39"/>
      <c r="O21" s="39"/>
      <c r="P21" s="39"/>
      <c r="Q21" s="41"/>
    </row>
    <row r="22" spans="1:17" x14ac:dyDescent="0.25">
      <c r="A22" s="2"/>
      <c r="B22" s="2"/>
      <c r="C22" s="2"/>
      <c r="D22" s="2"/>
      <c r="E22" s="2"/>
      <c r="F22" s="2"/>
      <c r="G22" s="2"/>
      <c r="H22" s="42" t="s">
        <v>25</v>
      </c>
      <c r="I22" s="43"/>
      <c r="J22" s="28"/>
      <c r="K22" s="2"/>
      <c r="L22" s="2"/>
      <c r="M22" s="2"/>
      <c r="N22" s="2"/>
      <c r="O22" s="2"/>
      <c r="P22" s="44" t="s">
        <v>27</v>
      </c>
    </row>
    <row r="23" spans="1:17" x14ac:dyDescent="0.25">
      <c r="A23" s="25"/>
      <c r="B23" s="65"/>
      <c r="C23" s="65"/>
      <c r="D23" s="31" t="s">
        <v>31</v>
      </c>
      <c r="E23" s="30" t="s">
        <v>32</v>
      </c>
      <c r="F23" s="31" t="s">
        <v>33</v>
      </c>
      <c r="G23" s="30" t="s">
        <v>34</v>
      </c>
      <c r="H23" s="30" t="s">
        <v>35</v>
      </c>
      <c r="I23" s="31" t="s">
        <v>36</v>
      </c>
      <c r="J23" s="33" t="s">
        <v>37</v>
      </c>
      <c r="K23" s="31" t="s">
        <v>38</v>
      </c>
      <c r="L23" s="32" t="s">
        <v>39</v>
      </c>
      <c r="M23" s="31" t="s">
        <v>40</v>
      </c>
      <c r="N23" s="31" t="s">
        <v>41</v>
      </c>
      <c r="O23" s="31" t="s">
        <v>75</v>
      </c>
      <c r="P23" s="31" t="s">
        <v>43</v>
      </c>
    </row>
    <row r="24" spans="1:17" x14ac:dyDescent="0.25">
      <c r="A24" s="25"/>
      <c r="B24" s="65"/>
      <c r="C24" s="44" t="s">
        <v>76</v>
      </c>
      <c r="D24" s="45">
        <f t="shared" ref="D24:P24" si="2">AVERAGE(D12:D20)</f>
        <v>74.944444444444443</v>
      </c>
      <c r="E24" s="46">
        <f t="shared" si="2"/>
        <v>45676.944444444445</v>
      </c>
      <c r="F24" s="45">
        <f t="shared" si="2"/>
        <v>76.027777777777771</v>
      </c>
      <c r="G24" s="46">
        <f t="shared" si="2"/>
        <v>45678.027777777781</v>
      </c>
      <c r="H24" s="45">
        <f t="shared" si="2"/>
        <v>269.88888888888891</v>
      </c>
      <c r="I24" s="45">
        <f t="shared" si="2"/>
        <v>132</v>
      </c>
      <c r="J24" s="47">
        <f t="shared" si="2"/>
        <v>1.6666666666666666E-2</v>
      </c>
      <c r="K24" s="45">
        <f t="shared" si="2"/>
        <v>78166.666666666672</v>
      </c>
      <c r="L24" s="47">
        <f t="shared" si="2"/>
        <v>1.0300000000000002</v>
      </c>
      <c r="M24" s="45">
        <f t="shared" si="2"/>
        <v>375.5</v>
      </c>
      <c r="N24" s="47">
        <f t="shared" si="2"/>
        <v>65.056666666666672</v>
      </c>
      <c r="O24" s="47">
        <f t="shared" si="2"/>
        <v>17.91888888888889</v>
      </c>
      <c r="P24" s="45">
        <f t="shared" si="2"/>
        <v>14424.387777777776</v>
      </c>
    </row>
    <row r="25" spans="1:17" x14ac:dyDescent="0.25">
      <c r="A25" s="25"/>
      <c r="B25" s="65"/>
      <c r="C25" s="44" t="s">
        <v>77</v>
      </c>
      <c r="D25" s="68">
        <v>0.93940000000000001</v>
      </c>
      <c r="E25" s="69"/>
      <c r="F25" s="68">
        <v>1.103</v>
      </c>
      <c r="G25" s="69"/>
      <c r="H25" s="68">
        <v>9.94</v>
      </c>
      <c r="I25" s="68">
        <v>10.4</v>
      </c>
      <c r="J25" s="47">
        <v>7.4099999999999999E-2</v>
      </c>
      <c r="K25" s="68">
        <v>4941.0785999999998</v>
      </c>
      <c r="L25" s="47">
        <v>7.9990000000000006E-2</v>
      </c>
      <c r="M25" s="68">
        <v>5.6947200000000002</v>
      </c>
      <c r="N25" s="47">
        <v>1.6787300000000001</v>
      </c>
      <c r="O25" s="47">
        <v>1.2174199999999999</v>
      </c>
      <c r="P25" s="68">
        <v>1150.6788200000001</v>
      </c>
    </row>
    <row r="26" spans="1:17" x14ac:dyDescent="0.25">
      <c r="A26" s="25"/>
      <c r="B26" s="65"/>
      <c r="C26" s="44" t="s">
        <v>78</v>
      </c>
      <c r="D26" s="52">
        <v>0.86</v>
      </c>
      <c r="E26" s="49"/>
      <c r="F26" s="52">
        <v>0.99</v>
      </c>
      <c r="G26" s="49"/>
      <c r="H26" s="52">
        <v>2.52</v>
      </c>
      <c r="I26" s="52">
        <v>5.43</v>
      </c>
      <c r="J26" s="54">
        <v>320.69</v>
      </c>
      <c r="K26" s="52">
        <v>4.33</v>
      </c>
      <c r="L26" s="54">
        <v>5.32</v>
      </c>
      <c r="M26" s="52">
        <v>1.04</v>
      </c>
      <c r="N26" s="54">
        <v>1.77</v>
      </c>
      <c r="O26" s="54">
        <v>4.66</v>
      </c>
      <c r="P26" s="52">
        <v>5.47</v>
      </c>
    </row>
    <row r="27" spans="1:17" x14ac:dyDescent="0.25">
      <c r="A27" s="25"/>
      <c r="B27" s="65"/>
      <c r="C27" s="44" t="s">
        <v>79</v>
      </c>
      <c r="D27" s="45">
        <f t="shared" ref="D27:P27" si="3">MAX(D12:D20)</f>
        <v>77.75</v>
      </c>
      <c r="E27" s="46">
        <f t="shared" si="3"/>
        <v>45679.75</v>
      </c>
      <c r="F27" s="45">
        <f t="shared" si="3"/>
        <v>79.5</v>
      </c>
      <c r="G27" s="46">
        <f t="shared" si="3"/>
        <v>45681.5</v>
      </c>
      <c r="H27" s="45">
        <f t="shared" si="3"/>
        <v>285</v>
      </c>
      <c r="I27" s="45">
        <f t="shared" si="3"/>
        <v>148</v>
      </c>
      <c r="J27" s="47">
        <f t="shared" si="3"/>
        <v>0.06</v>
      </c>
      <c r="K27" s="45">
        <f t="shared" si="3"/>
        <v>80000</v>
      </c>
      <c r="L27" s="47">
        <f t="shared" si="3"/>
        <v>1.08</v>
      </c>
      <c r="M27" s="45">
        <f t="shared" si="3"/>
        <v>439.08</v>
      </c>
      <c r="N27" s="47">
        <f t="shared" si="3"/>
        <v>68.88</v>
      </c>
      <c r="O27" s="47">
        <f t="shared" si="3"/>
        <v>20.6</v>
      </c>
      <c r="P27" s="45">
        <f t="shared" si="3"/>
        <v>15737.23</v>
      </c>
    </row>
    <row r="28" spans="1:17" x14ac:dyDescent="0.25">
      <c r="A28" s="25"/>
      <c r="B28" s="65"/>
      <c r="C28" s="44" t="s">
        <v>80</v>
      </c>
      <c r="D28" s="45">
        <f t="shared" ref="D28:P28" si="4">MIN(D12:D20)</f>
        <v>72</v>
      </c>
      <c r="E28" s="46">
        <f t="shared" si="4"/>
        <v>45674</v>
      </c>
      <c r="F28" s="45">
        <f t="shared" si="4"/>
        <v>72</v>
      </c>
      <c r="G28" s="46">
        <f t="shared" si="4"/>
        <v>45674</v>
      </c>
      <c r="H28" s="45">
        <f t="shared" si="4"/>
        <v>260</v>
      </c>
      <c r="I28" s="45">
        <f t="shared" si="4"/>
        <v>120</v>
      </c>
      <c r="J28" s="47">
        <f t="shared" si="4"/>
        <v>0</v>
      </c>
      <c r="K28" s="45">
        <f t="shared" si="4"/>
        <v>75000</v>
      </c>
      <c r="L28" s="47">
        <f t="shared" si="4"/>
        <v>1</v>
      </c>
      <c r="M28" s="45">
        <f t="shared" si="4"/>
        <v>335.9</v>
      </c>
      <c r="N28" s="47">
        <f t="shared" si="4"/>
        <v>60.38</v>
      </c>
      <c r="O28" s="47">
        <f t="shared" si="4"/>
        <v>16.079999999999998</v>
      </c>
      <c r="P28" s="45">
        <f t="shared" si="4"/>
        <v>13184.73</v>
      </c>
    </row>
    <row r="29" spans="1:17" ht="18.75" x14ac:dyDescent="0.3">
      <c r="A29" s="56"/>
      <c r="B29" s="57"/>
      <c r="C29" s="58"/>
      <c r="D29" s="59" t="s">
        <v>81</v>
      </c>
      <c r="E29" s="59"/>
      <c r="F29" s="59" t="s">
        <v>81</v>
      </c>
      <c r="G29" s="60"/>
      <c r="H29" s="59" t="s">
        <v>81</v>
      </c>
      <c r="I29" s="59" t="s">
        <v>81</v>
      </c>
      <c r="J29" s="59" t="s">
        <v>82</v>
      </c>
      <c r="K29" s="59" t="s">
        <v>82</v>
      </c>
      <c r="L29" s="59" t="s">
        <v>82</v>
      </c>
      <c r="M29" s="59" t="s">
        <v>81</v>
      </c>
      <c r="N29" s="59" t="s">
        <v>81</v>
      </c>
      <c r="O29" s="59" t="s">
        <v>81</v>
      </c>
      <c r="P29" s="59" t="s">
        <v>81</v>
      </c>
    </row>
    <row r="30" spans="1:17" x14ac:dyDescent="0.25">
      <c r="A30" s="7"/>
      <c r="B30" s="95" t="s">
        <v>83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spans="1:17" x14ac:dyDescent="0.25">
      <c r="A31" s="7"/>
      <c r="B31" s="95" t="s">
        <v>84</v>
      </c>
      <c r="C31" s="95"/>
      <c r="D31" s="95"/>
      <c r="E31" s="95"/>
      <c r="F31" s="95"/>
      <c r="G31" s="96"/>
      <c r="H31" s="96"/>
      <c r="I31" s="96"/>
      <c r="J31" s="21"/>
      <c r="K31" s="21"/>
      <c r="L31" s="21"/>
      <c r="M31" s="21"/>
      <c r="N31" s="21"/>
      <c r="O31" s="21"/>
      <c r="P31" s="21"/>
      <c r="Q31" s="21"/>
    </row>
    <row r="32" spans="1:17" x14ac:dyDescent="0.25">
      <c r="A32" s="7"/>
      <c r="B32" s="95" t="s">
        <v>85</v>
      </c>
      <c r="C32" s="95"/>
      <c r="D32" s="95"/>
      <c r="E32" s="95"/>
      <c r="F32" s="21"/>
      <c r="G32" s="64"/>
      <c r="H32" s="64"/>
      <c r="O32" s="21"/>
      <c r="P32" s="21"/>
      <c r="Q32" s="21"/>
    </row>
    <row r="33" spans="1:17" x14ac:dyDescent="0.25">
      <c r="A33" s="7"/>
      <c r="B33" s="64" t="s">
        <v>86</v>
      </c>
      <c r="C33" s="64"/>
      <c r="D33" s="64"/>
      <c r="E33" s="64"/>
      <c r="F33" s="64"/>
      <c r="G33" s="64"/>
      <c r="O33" s="21"/>
      <c r="P33" s="21"/>
      <c r="Q33" s="21"/>
    </row>
    <row r="34" spans="1:17" x14ac:dyDescent="0.25">
      <c r="A34" s="7"/>
      <c r="B34" s="64" t="s">
        <v>87</v>
      </c>
      <c r="C34" s="62"/>
      <c r="D34" s="21"/>
      <c r="E34" s="64"/>
      <c r="F34" s="21"/>
      <c r="G34" s="64"/>
      <c r="O34" s="21"/>
      <c r="P34" s="21"/>
      <c r="Q34" s="21"/>
    </row>
  </sheetData>
  <mergeCells count="3">
    <mergeCell ref="B30:Q30"/>
    <mergeCell ref="B31:I31"/>
    <mergeCell ref="B32:E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1196D-A8A5-4B08-81F7-6A65C68F9849}">
  <dimension ref="A1:R43"/>
  <sheetViews>
    <sheetView topLeftCell="A7" workbookViewId="0">
      <selection activeCell="C20" sqref="C20"/>
    </sheetView>
  </sheetViews>
  <sheetFormatPr baseColWidth="10" defaultRowHeight="15" x14ac:dyDescent="0.25"/>
  <cols>
    <col min="3" max="3" width="21.85546875" customWidth="1"/>
    <col min="16" max="16" width="19.7109375" customWidth="1"/>
  </cols>
  <sheetData>
    <row r="1" spans="1:18" ht="15.75" x14ac:dyDescent="0.25">
      <c r="A1" s="1"/>
      <c r="B1" s="2"/>
      <c r="C1" s="3" t="s">
        <v>0</v>
      </c>
      <c r="D1" s="94" t="s">
        <v>103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2" t="s">
        <v>2</v>
      </c>
      <c r="P1" t="s">
        <v>104</v>
      </c>
      <c r="Q1" t="s">
        <v>4</v>
      </c>
    </row>
    <row r="2" spans="1:18" ht="15.75" x14ac:dyDescent="0.25">
      <c r="A2" s="1"/>
      <c r="B2" s="2"/>
      <c r="C2" s="2"/>
      <c r="D2" s="2"/>
      <c r="E2" s="63"/>
      <c r="F2" s="3"/>
      <c r="G2" s="63"/>
      <c r="H2" s="63"/>
      <c r="I2" s="3"/>
      <c r="J2" s="71" t="s">
        <v>5</v>
      </c>
      <c r="K2" s="72" t="s">
        <v>6</v>
      </c>
      <c r="L2" s="7"/>
      <c r="M2" s="7"/>
      <c r="O2" s="2" t="s">
        <v>9</v>
      </c>
      <c r="P2">
        <v>163.1</v>
      </c>
      <c r="Q2">
        <v>86.3</v>
      </c>
    </row>
    <row r="3" spans="1:18" x14ac:dyDescent="0.25">
      <c r="A3" s="1"/>
      <c r="B3" s="2"/>
      <c r="C3" s="2"/>
      <c r="D3" s="7"/>
      <c r="E3" s="2"/>
      <c r="F3" s="7"/>
      <c r="G3" s="2"/>
      <c r="H3" s="2"/>
      <c r="J3" s="7"/>
      <c r="L3" s="71" t="s">
        <v>8</v>
      </c>
      <c r="M3" s="7"/>
      <c r="N3" s="7"/>
      <c r="O3" s="2" t="s">
        <v>13</v>
      </c>
      <c r="P3">
        <v>74.5</v>
      </c>
      <c r="Q3">
        <v>80.2</v>
      </c>
    </row>
    <row r="4" spans="1:18" x14ac:dyDescent="0.25">
      <c r="A4" s="8" t="s">
        <v>10</v>
      </c>
      <c r="B4" s="9" t="s">
        <v>105</v>
      </c>
      <c r="C4" s="9"/>
      <c r="D4" s="10"/>
      <c r="E4" s="11" t="s">
        <v>12</v>
      </c>
      <c r="G4" s="9">
        <v>45636</v>
      </c>
      <c r="H4" s="9"/>
      <c r="I4" s="12"/>
      <c r="J4" s="7"/>
      <c r="K4" s="7"/>
      <c r="L4" s="7"/>
      <c r="M4" s="7"/>
      <c r="N4" s="7"/>
      <c r="O4" s="2" t="s">
        <v>15</v>
      </c>
      <c r="P4">
        <v>76.099999999999994</v>
      </c>
      <c r="Q4">
        <v>78.2</v>
      </c>
    </row>
    <row r="5" spans="1:18" x14ac:dyDescent="0.25">
      <c r="A5" s="8" t="s">
        <v>14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7"/>
      <c r="N5" s="7"/>
      <c r="O5" s="2" t="s">
        <v>19</v>
      </c>
      <c r="P5">
        <v>62.8</v>
      </c>
      <c r="Q5">
        <v>92.8</v>
      </c>
    </row>
    <row r="6" spans="1:18" x14ac:dyDescent="0.25">
      <c r="A6" s="14" t="s">
        <v>16</v>
      </c>
      <c r="B6" s="15"/>
      <c r="C6" s="16" t="s">
        <v>17</v>
      </c>
      <c r="D6" s="17"/>
      <c r="E6" s="18" t="s">
        <v>18</v>
      </c>
      <c r="F6" s="17"/>
      <c r="G6" s="19"/>
      <c r="H6" s="19"/>
      <c r="I6" s="7"/>
      <c r="J6" s="7"/>
      <c r="K6" s="7"/>
      <c r="L6" s="7"/>
      <c r="M6" s="7"/>
      <c r="N6" s="7"/>
      <c r="O6" s="2" t="s">
        <v>21</v>
      </c>
      <c r="P6">
        <v>23.5</v>
      </c>
      <c r="Q6">
        <v>37</v>
      </c>
    </row>
    <row r="7" spans="1:18" x14ac:dyDescent="0.25">
      <c r="A7" s="8" t="s">
        <v>20</v>
      </c>
      <c r="B7" s="16"/>
      <c r="C7" s="16"/>
      <c r="D7" s="11"/>
      <c r="E7" s="2"/>
      <c r="F7" s="7"/>
      <c r="G7" s="2"/>
      <c r="H7" s="2"/>
      <c r="I7" s="7"/>
      <c r="J7" s="7"/>
      <c r="K7" s="7"/>
      <c r="L7" s="7"/>
      <c r="M7" s="7"/>
      <c r="N7" s="7"/>
      <c r="O7" s="23" t="s">
        <v>23</v>
      </c>
      <c r="P7">
        <v>52.9</v>
      </c>
      <c r="Q7">
        <v>76.5</v>
      </c>
    </row>
    <row r="8" spans="1:18" x14ac:dyDescent="0.25">
      <c r="A8" s="14" t="s">
        <v>22</v>
      </c>
      <c r="B8" s="64"/>
      <c r="C8" s="64"/>
      <c r="D8" s="21"/>
      <c r="E8" s="2"/>
      <c r="F8" s="7"/>
      <c r="G8" s="2"/>
      <c r="H8" s="2"/>
      <c r="I8" s="22"/>
      <c r="J8" s="22"/>
      <c r="K8" s="22"/>
      <c r="L8" s="22"/>
      <c r="M8" s="22"/>
      <c r="N8" s="22"/>
      <c r="O8" s="2" t="s">
        <v>106</v>
      </c>
      <c r="P8">
        <v>36</v>
      </c>
      <c r="Q8">
        <v>48</v>
      </c>
    </row>
    <row r="9" spans="1:18" x14ac:dyDescent="0.25">
      <c r="A9" s="8" t="s">
        <v>107</v>
      </c>
      <c r="B9" s="16"/>
      <c r="C9" s="2"/>
      <c r="D9" s="7"/>
      <c r="E9" s="13"/>
      <c r="F9" s="7"/>
      <c r="G9" s="2"/>
      <c r="H9" s="2"/>
      <c r="I9" s="7"/>
      <c r="J9" s="7"/>
      <c r="K9" s="7"/>
      <c r="L9" s="7"/>
      <c r="M9" s="7"/>
      <c r="N9" s="2"/>
      <c r="O9" s="13"/>
      <c r="P9" s="2"/>
      <c r="Q9" s="2"/>
      <c r="R9" s="23"/>
    </row>
    <row r="10" spans="1:18" ht="30" x14ac:dyDescent="0.25">
      <c r="A10" s="25"/>
      <c r="B10" s="65"/>
      <c r="C10" s="65"/>
      <c r="D10" s="25"/>
      <c r="E10" s="27"/>
      <c r="F10" s="25"/>
      <c r="G10" s="65"/>
      <c r="H10" s="66" t="s">
        <v>25</v>
      </c>
      <c r="I10" s="67"/>
      <c r="J10" s="28"/>
      <c r="K10" s="25"/>
      <c r="L10" s="25"/>
      <c r="M10" s="25"/>
      <c r="N10" s="25"/>
      <c r="O10" s="29" t="s">
        <v>26</v>
      </c>
      <c r="P10" s="29" t="s">
        <v>27</v>
      </c>
      <c r="Q10" s="2"/>
      <c r="R10" s="23"/>
    </row>
    <row r="11" spans="1:18" x14ac:dyDescent="0.25">
      <c r="A11" s="31" t="s">
        <v>28</v>
      </c>
      <c r="B11" s="31" t="s">
        <v>29</v>
      </c>
      <c r="C11" s="31" t="s">
        <v>30</v>
      </c>
      <c r="D11" s="32" t="s">
        <v>31</v>
      </c>
      <c r="E11" s="30" t="s">
        <v>32</v>
      </c>
      <c r="F11" s="31" t="s">
        <v>33</v>
      </c>
      <c r="G11" s="31" t="s">
        <v>34</v>
      </c>
      <c r="H11" s="30" t="s">
        <v>35</v>
      </c>
      <c r="I11" s="31" t="s">
        <v>36</v>
      </c>
      <c r="J11" s="31" t="s">
        <v>37</v>
      </c>
      <c r="K11" s="31" t="s">
        <v>38</v>
      </c>
      <c r="L11" s="31" t="s">
        <v>39</v>
      </c>
      <c r="M11" s="32" t="s">
        <v>40</v>
      </c>
      <c r="N11" s="31" t="s">
        <v>41</v>
      </c>
      <c r="O11" s="31" t="s">
        <v>42</v>
      </c>
      <c r="P11" s="31" t="s">
        <v>43</v>
      </c>
      <c r="Q11" s="34" t="s">
        <v>44</v>
      </c>
      <c r="R11" s="23"/>
    </row>
    <row r="12" spans="1:18" x14ac:dyDescent="0.25">
      <c r="A12">
        <v>19</v>
      </c>
      <c r="B12" s="73" t="s">
        <v>45</v>
      </c>
      <c r="C12" s="74" t="s">
        <v>46</v>
      </c>
      <c r="D12" s="35">
        <v>58.75</v>
      </c>
      <c r="E12" s="36">
        <f t="shared" ref="E12:E25" si="0">D12+$G$4</f>
        <v>45694.75</v>
      </c>
      <c r="F12" s="35">
        <v>60.5</v>
      </c>
      <c r="G12" s="36">
        <f t="shared" ref="G12:G25" si="1">F12+$G$4</f>
        <v>45696.5</v>
      </c>
      <c r="H12">
        <v>220.00000000000003</v>
      </c>
      <c r="I12">
        <v>103</v>
      </c>
      <c r="J12" s="37">
        <v>0.36</v>
      </c>
      <c r="K12">
        <v>41000</v>
      </c>
      <c r="L12" s="37">
        <v>1.28</v>
      </c>
      <c r="M12" s="35">
        <v>409.95</v>
      </c>
      <c r="N12" s="37">
        <v>58.98</v>
      </c>
      <c r="O12" s="37">
        <v>21.75</v>
      </c>
      <c r="P12" s="35">
        <v>11184.66</v>
      </c>
      <c r="Q12" t="s">
        <v>108</v>
      </c>
      <c r="R12" s="23"/>
    </row>
    <row r="13" spans="1:18" x14ac:dyDescent="0.25">
      <c r="A13">
        <v>3</v>
      </c>
      <c r="B13" s="73" t="s">
        <v>51</v>
      </c>
      <c r="C13" s="74" t="s">
        <v>64</v>
      </c>
      <c r="D13" s="35">
        <v>64</v>
      </c>
      <c r="E13" s="36">
        <f t="shared" si="0"/>
        <v>45700</v>
      </c>
      <c r="F13" s="35">
        <v>65</v>
      </c>
      <c r="G13" s="36">
        <f t="shared" si="1"/>
        <v>45701</v>
      </c>
      <c r="H13">
        <v>220.00000000000003</v>
      </c>
      <c r="I13">
        <v>108</v>
      </c>
      <c r="J13" s="37">
        <v>0.16</v>
      </c>
      <c r="K13">
        <v>40000</v>
      </c>
      <c r="L13" s="37">
        <v>1.65</v>
      </c>
      <c r="M13" s="35">
        <v>397.85</v>
      </c>
      <c r="N13" s="37">
        <v>59.1</v>
      </c>
      <c r="O13" s="37">
        <v>22.73</v>
      </c>
      <c r="P13" s="35">
        <v>10709.05</v>
      </c>
      <c r="Q13" t="s">
        <v>109</v>
      </c>
      <c r="R13" s="23"/>
    </row>
    <row r="14" spans="1:18" x14ac:dyDescent="0.25">
      <c r="A14">
        <v>18</v>
      </c>
      <c r="B14" s="73" t="s">
        <v>54</v>
      </c>
      <c r="C14" s="74" t="s">
        <v>88</v>
      </c>
      <c r="D14" s="35">
        <v>63</v>
      </c>
      <c r="E14" s="36">
        <f t="shared" si="0"/>
        <v>45699</v>
      </c>
      <c r="F14" s="35">
        <v>64.75</v>
      </c>
      <c r="G14" s="36">
        <f t="shared" si="1"/>
        <v>45700.75</v>
      </c>
      <c r="H14">
        <v>215</v>
      </c>
      <c r="I14">
        <v>99</v>
      </c>
      <c r="J14" s="37">
        <v>0.75</v>
      </c>
      <c r="K14">
        <v>41500</v>
      </c>
      <c r="L14" s="37">
        <v>1.3</v>
      </c>
      <c r="M14" s="35">
        <v>440.85</v>
      </c>
      <c r="N14" s="37">
        <v>54.88</v>
      </c>
      <c r="O14" s="37">
        <v>24.38</v>
      </c>
      <c r="P14" s="35">
        <v>10625.16</v>
      </c>
      <c r="Q14" t="s">
        <v>109</v>
      </c>
      <c r="R14" s="23"/>
    </row>
    <row r="15" spans="1:18" x14ac:dyDescent="0.25">
      <c r="A15">
        <v>13</v>
      </c>
      <c r="B15" s="73" t="s">
        <v>48</v>
      </c>
      <c r="C15" s="74" t="s">
        <v>49</v>
      </c>
      <c r="D15" s="35">
        <v>60.5</v>
      </c>
      <c r="E15" s="36">
        <f t="shared" si="0"/>
        <v>45696.5</v>
      </c>
      <c r="F15" s="35">
        <v>62</v>
      </c>
      <c r="G15" s="36">
        <f t="shared" si="1"/>
        <v>45698</v>
      </c>
      <c r="H15">
        <v>215</v>
      </c>
      <c r="I15">
        <v>95</v>
      </c>
      <c r="J15" s="37">
        <v>0.24</v>
      </c>
      <c r="K15">
        <v>41000</v>
      </c>
      <c r="L15" s="37">
        <v>1.33</v>
      </c>
      <c r="M15" s="35">
        <v>410.4</v>
      </c>
      <c r="N15" s="37">
        <v>57.08</v>
      </c>
      <c r="O15" s="37">
        <v>22.23</v>
      </c>
      <c r="P15" s="35">
        <v>10557.14</v>
      </c>
      <c r="Q15" t="s">
        <v>110</v>
      </c>
      <c r="R15" s="23"/>
    </row>
    <row r="16" spans="1:18" x14ac:dyDescent="0.25">
      <c r="A16">
        <v>16</v>
      </c>
      <c r="B16" s="73" t="s">
        <v>54</v>
      </c>
      <c r="C16" s="74" t="s">
        <v>55</v>
      </c>
      <c r="D16" s="35">
        <v>60.5</v>
      </c>
      <c r="E16" s="36">
        <f t="shared" si="0"/>
        <v>45696.5</v>
      </c>
      <c r="F16" s="35">
        <v>61.75</v>
      </c>
      <c r="G16" s="36">
        <f t="shared" si="1"/>
        <v>45697.75</v>
      </c>
      <c r="H16">
        <v>208</v>
      </c>
      <c r="I16">
        <v>98</v>
      </c>
      <c r="J16" s="37">
        <v>0.28999999999999998</v>
      </c>
      <c r="K16">
        <v>40500</v>
      </c>
      <c r="L16" s="37">
        <v>1.1000000000000001</v>
      </c>
      <c r="M16" s="35">
        <v>455.5</v>
      </c>
      <c r="N16" s="37">
        <v>56.55</v>
      </c>
      <c r="O16" s="37">
        <v>23.83</v>
      </c>
      <c r="P16" s="35">
        <v>10360.11</v>
      </c>
      <c r="Q16" t="s">
        <v>111</v>
      </c>
      <c r="R16" s="23"/>
    </row>
    <row r="17" spans="1:18" x14ac:dyDescent="0.25">
      <c r="A17">
        <v>2</v>
      </c>
      <c r="B17" s="73" t="s">
        <v>51</v>
      </c>
      <c r="C17" s="74" t="s">
        <v>68</v>
      </c>
      <c r="D17" s="35">
        <v>60.25</v>
      </c>
      <c r="E17" s="36">
        <f t="shared" si="0"/>
        <v>45696.25</v>
      </c>
      <c r="F17" s="35">
        <v>61.75</v>
      </c>
      <c r="G17" s="36">
        <f t="shared" si="1"/>
        <v>45697.75</v>
      </c>
      <c r="H17">
        <v>215</v>
      </c>
      <c r="I17">
        <v>103</v>
      </c>
      <c r="J17" s="37">
        <v>0.06</v>
      </c>
      <c r="K17">
        <v>40000</v>
      </c>
      <c r="L17" s="37">
        <v>1.5</v>
      </c>
      <c r="M17" s="35">
        <v>430.3</v>
      </c>
      <c r="N17" s="37">
        <v>59.93</v>
      </c>
      <c r="O17" s="37">
        <v>21.88</v>
      </c>
      <c r="P17" s="35">
        <v>10053.24</v>
      </c>
      <c r="Q17" t="s">
        <v>112</v>
      </c>
      <c r="R17" s="23"/>
    </row>
    <row r="18" spans="1:18" x14ac:dyDescent="0.25">
      <c r="A18">
        <v>1</v>
      </c>
      <c r="B18" s="73" t="s">
        <v>51</v>
      </c>
      <c r="C18" s="74" t="s">
        <v>52</v>
      </c>
      <c r="D18" s="35">
        <v>58.25</v>
      </c>
      <c r="E18" s="36">
        <f t="shared" si="0"/>
        <v>45694.25</v>
      </c>
      <c r="F18" s="35">
        <v>59.25</v>
      </c>
      <c r="G18" s="36">
        <f t="shared" si="1"/>
        <v>45695.25</v>
      </c>
      <c r="H18">
        <v>213</v>
      </c>
      <c r="I18">
        <v>100</v>
      </c>
      <c r="J18" s="37">
        <v>0.41</v>
      </c>
      <c r="K18">
        <v>38500</v>
      </c>
      <c r="L18" s="37">
        <v>1.35</v>
      </c>
      <c r="M18" s="35">
        <v>407.55</v>
      </c>
      <c r="N18" s="37">
        <v>58.2</v>
      </c>
      <c r="O18" s="37">
        <v>22.45</v>
      </c>
      <c r="P18" s="35">
        <v>9874.09</v>
      </c>
      <c r="Q18" t="s">
        <v>113</v>
      </c>
      <c r="R18" s="23"/>
    </row>
    <row r="19" spans="1:18" x14ac:dyDescent="0.25">
      <c r="A19">
        <v>17</v>
      </c>
      <c r="B19" s="73" t="s">
        <v>54</v>
      </c>
      <c r="C19" s="70" t="s">
        <v>102</v>
      </c>
      <c r="D19" s="35">
        <v>64.25</v>
      </c>
      <c r="E19" s="36">
        <f t="shared" si="0"/>
        <v>45700.25</v>
      </c>
      <c r="F19" s="35">
        <v>66</v>
      </c>
      <c r="G19" s="36">
        <f t="shared" si="1"/>
        <v>45702</v>
      </c>
      <c r="H19">
        <v>208</v>
      </c>
      <c r="I19">
        <v>90</v>
      </c>
      <c r="J19" s="37">
        <v>0.96</v>
      </c>
      <c r="K19">
        <v>39000</v>
      </c>
      <c r="L19" s="37">
        <v>1.53</v>
      </c>
      <c r="M19" s="35">
        <v>438.6</v>
      </c>
      <c r="N19" s="37">
        <v>54.8</v>
      </c>
      <c r="O19" s="37">
        <v>24.15</v>
      </c>
      <c r="P19" s="35">
        <v>9850.32</v>
      </c>
      <c r="Q19" t="s">
        <v>113</v>
      </c>
      <c r="R19" s="23"/>
    </row>
    <row r="20" spans="1:18" x14ac:dyDescent="0.25">
      <c r="A20">
        <v>8</v>
      </c>
      <c r="B20" s="74" t="s">
        <v>60</v>
      </c>
      <c r="C20" s="74" t="s">
        <v>119</v>
      </c>
      <c r="D20" s="35">
        <v>62.75</v>
      </c>
      <c r="E20" s="36">
        <f t="shared" si="0"/>
        <v>45698.75</v>
      </c>
      <c r="F20" s="35">
        <v>63.75</v>
      </c>
      <c r="G20" s="36">
        <f t="shared" si="1"/>
        <v>45699.75</v>
      </c>
      <c r="H20">
        <v>223</v>
      </c>
      <c r="I20">
        <v>105</v>
      </c>
      <c r="J20" s="37">
        <v>0.32</v>
      </c>
      <c r="K20">
        <v>39500</v>
      </c>
      <c r="L20" s="37">
        <v>1.48</v>
      </c>
      <c r="M20" s="35">
        <v>372.53</v>
      </c>
      <c r="N20" s="37">
        <v>55.33</v>
      </c>
      <c r="O20" s="37">
        <v>24.03</v>
      </c>
      <c r="P20" s="35">
        <v>9701.73</v>
      </c>
      <c r="Q20" t="s">
        <v>114</v>
      </c>
      <c r="R20" s="23"/>
    </row>
    <row r="21" spans="1:18" x14ac:dyDescent="0.25">
      <c r="A21">
        <v>6</v>
      </c>
      <c r="B21" s="73" t="s">
        <v>51</v>
      </c>
      <c r="C21" s="74" t="s">
        <v>69</v>
      </c>
      <c r="D21" s="35">
        <v>58</v>
      </c>
      <c r="E21" s="36">
        <f t="shared" si="0"/>
        <v>45694</v>
      </c>
      <c r="F21" s="35">
        <v>58.75</v>
      </c>
      <c r="G21" s="36">
        <f t="shared" si="1"/>
        <v>45694.75</v>
      </c>
      <c r="H21">
        <v>224.00000000000003</v>
      </c>
      <c r="I21">
        <v>100</v>
      </c>
      <c r="J21" s="37">
        <v>0.16</v>
      </c>
      <c r="K21">
        <v>40000</v>
      </c>
      <c r="L21" s="37">
        <v>1.18</v>
      </c>
      <c r="M21" s="35">
        <v>385.9</v>
      </c>
      <c r="N21" s="37">
        <v>60.9</v>
      </c>
      <c r="O21" s="37">
        <v>20.88</v>
      </c>
      <c r="P21" s="35">
        <v>9490.8799999999992</v>
      </c>
      <c r="Q21" t="s">
        <v>115</v>
      </c>
      <c r="R21" s="23"/>
    </row>
    <row r="22" spans="1:18" x14ac:dyDescent="0.25">
      <c r="A22">
        <v>4</v>
      </c>
      <c r="B22" s="73" t="s">
        <v>51</v>
      </c>
      <c r="C22" s="74" t="s">
        <v>71</v>
      </c>
      <c r="D22" s="35">
        <v>66.25</v>
      </c>
      <c r="E22" s="36">
        <f t="shared" si="0"/>
        <v>45702.25</v>
      </c>
      <c r="F22" s="35">
        <v>68</v>
      </c>
      <c r="G22" s="36">
        <f t="shared" si="1"/>
        <v>45704</v>
      </c>
      <c r="H22">
        <v>211</v>
      </c>
      <c r="I22">
        <v>90</v>
      </c>
      <c r="J22" s="37">
        <v>0.87</v>
      </c>
      <c r="K22">
        <v>39000</v>
      </c>
      <c r="L22" s="37">
        <v>1.33</v>
      </c>
      <c r="M22" s="35">
        <v>440.85</v>
      </c>
      <c r="N22" s="37">
        <v>55.5</v>
      </c>
      <c r="O22" s="37">
        <v>24.25</v>
      </c>
      <c r="P22" s="35">
        <v>9426.2099999999991</v>
      </c>
      <c r="Q22" t="s">
        <v>115</v>
      </c>
      <c r="R22" s="23"/>
    </row>
    <row r="23" spans="1:18" x14ac:dyDescent="0.25">
      <c r="A23">
        <v>23</v>
      </c>
      <c r="B23" s="73" t="s">
        <v>61</v>
      </c>
      <c r="C23" t="s">
        <v>90</v>
      </c>
      <c r="D23" s="35">
        <v>58.5</v>
      </c>
      <c r="E23" s="36">
        <f t="shared" si="0"/>
        <v>45694.5</v>
      </c>
      <c r="F23" s="35">
        <v>60</v>
      </c>
      <c r="G23" s="36">
        <f t="shared" si="1"/>
        <v>45696</v>
      </c>
      <c r="H23">
        <v>216</v>
      </c>
      <c r="I23">
        <v>98</v>
      </c>
      <c r="J23" s="37">
        <v>0.06</v>
      </c>
      <c r="K23">
        <v>39000</v>
      </c>
      <c r="L23" s="37">
        <v>1.43</v>
      </c>
      <c r="M23" s="35">
        <v>378.78</v>
      </c>
      <c r="N23" s="37">
        <v>62.18</v>
      </c>
      <c r="O23" s="37">
        <v>20.65</v>
      </c>
      <c r="P23" s="35">
        <v>9227.76</v>
      </c>
      <c r="Q23" t="s">
        <v>116</v>
      </c>
      <c r="R23" s="23"/>
    </row>
    <row r="24" spans="1:18" x14ac:dyDescent="0.25">
      <c r="A24">
        <v>5</v>
      </c>
      <c r="B24" s="73" t="s">
        <v>51</v>
      </c>
      <c r="C24" s="74" t="s">
        <v>57</v>
      </c>
      <c r="D24" s="35">
        <v>59</v>
      </c>
      <c r="E24" s="36">
        <f t="shared" si="0"/>
        <v>45695</v>
      </c>
      <c r="F24" s="35">
        <v>60.25</v>
      </c>
      <c r="G24" s="36">
        <f t="shared" si="1"/>
        <v>45696.25</v>
      </c>
      <c r="H24">
        <v>221</v>
      </c>
      <c r="I24">
        <v>99</v>
      </c>
      <c r="J24" s="37">
        <v>0.02</v>
      </c>
      <c r="K24">
        <v>42000</v>
      </c>
      <c r="L24" s="37">
        <v>1</v>
      </c>
      <c r="M24" s="35">
        <v>424.7</v>
      </c>
      <c r="N24" s="37">
        <v>53.85</v>
      </c>
      <c r="O24" s="37">
        <v>23.85</v>
      </c>
      <c r="P24" s="35">
        <v>9227.25</v>
      </c>
      <c r="Q24" t="s">
        <v>116</v>
      </c>
    </row>
    <row r="25" spans="1:18" x14ac:dyDescent="0.25">
      <c r="A25">
        <v>7</v>
      </c>
      <c r="B25" s="73" t="s">
        <v>51</v>
      </c>
      <c r="C25" s="74" t="s">
        <v>73</v>
      </c>
      <c r="D25" s="35">
        <v>62.75</v>
      </c>
      <c r="E25" s="36">
        <f t="shared" si="0"/>
        <v>45698.75</v>
      </c>
      <c r="F25" s="35">
        <v>64</v>
      </c>
      <c r="G25" s="36">
        <f t="shared" si="1"/>
        <v>45700</v>
      </c>
      <c r="H25">
        <v>229</v>
      </c>
      <c r="I25">
        <v>109.00000000000001</v>
      </c>
      <c r="J25" s="37">
        <v>0.26</v>
      </c>
      <c r="K25">
        <v>40000</v>
      </c>
      <c r="L25" s="37">
        <v>1.1000000000000001</v>
      </c>
      <c r="M25" s="35">
        <v>360.13</v>
      </c>
      <c r="N25" s="37">
        <v>59.95</v>
      </c>
      <c r="O25" s="37">
        <v>22.9</v>
      </c>
      <c r="P25" s="35">
        <v>8982.5499999999993</v>
      </c>
      <c r="Q25" t="s">
        <v>117</v>
      </c>
    </row>
    <row r="26" spans="1:18" x14ac:dyDescent="0.25">
      <c r="A26" s="7"/>
      <c r="B26" s="38"/>
      <c r="C26" s="38"/>
      <c r="D26" s="39"/>
      <c r="E26" s="40"/>
      <c r="F26" s="41"/>
      <c r="G26" s="40"/>
      <c r="H26" s="40"/>
      <c r="I26" s="40"/>
      <c r="J26" s="39"/>
      <c r="K26" s="39"/>
      <c r="L26" s="39"/>
      <c r="M26" s="39"/>
      <c r="N26" s="39"/>
      <c r="O26" s="39"/>
      <c r="P26" s="39"/>
      <c r="Q26" s="41"/>
    </row>
    <row r="27" spans="1:18" x14ac:dyDescent="0.25">
      <c r="A27" s="2"/>
      <c r="B27" s="75"/>
      <c r="C27" s="75"/>
      <c r="D27" s="75"/>
      <c r="E27" s="75"/>
      <c r="F27" s="75"/>
      <c r="G27" s="75"/>
      <c r="H27" s="42" t="s">
        <v>25</v>
      </c>
      <c r="I27" s="43"/>
      <c r="J27" s="76"/>
      <c r="K27" s="75"/>
      <c r="L27" s="75"/>
      <c r="M27" s="75"/>
      <c r="N27" s="75"/>
      <c r="O27" s="75"/>
      <c r="P27" s="77" t="s">
        <v>27</v>
      </c>
      <c r="Q27" s="78"/>
    </row>
    <row r="28" spans="1:18" x14ac:dyDescent="0.25">
      <c r="A28" s="25"/>
      <c r="B28" s="75"/>
      <c r="C28" s="75"/>
      <c r="D28" s="79" t="s">
        <v>31</v>
      </c>
      <c r="E28" s="80" t="s">
        <v>32</v>
      </c>
      <c r="F28" s="79" t="s">
        <v>33</v>
      </c>
      <c r="G28" s="80" t="s">
        <v>34</v>
      </c>
      <c r="H28" s="80" t="s">
        <v>35</v>
      </c>
      <c r="I28" s="79" t="s">
        <v>36</v>
      </c>
      <c r="J28" s="81" t="s">
        <v>37</v>
      </c>
      <c r="K28" s="79" t="s">
        <v>38</v>
      </c>
      <c r="L28" s="82" t="s">
        <v>39</v>
      </c>
      <c r="M28" s="79" t="s">
        <v>40</v>
      </c>
      <c r="N28" s="79" t="s">
        <v>41</v>
      </c>
      <c r="O28" s="79" t="s">
        <v>75</v>
      </c>
      <c r="P28" s="79" t="s">
        <v>43</v>
      </c>
      <c r="Q28" s="78"/>
    </row>
    <row r="29" spans="1:18" x14ac:dyDescent="0.25">
      <c r="A29" s="25"/>
      <c r="B29" s="75"/>
      <c r="C29" s="77" t="s">
        <v>76</v>
      </c>
      <c r="D29" s="83">
        <f t="shared" ref="D29:P29" si="2">AVERAGE(D12:D25)</f>
        <v>61.196428571428569</v>
      </c>
      <c r="E29" s="84">
        <f t="shared" si="2"/>
        <v>45697.196428571428</v>
      </c>
      <c r="F29" s="83">
        <f t="shared" si="2"/>
        <v>62.553571428571431</v>
      </c>
      <c r="G29" s="84">
        <f t="shared" si="2"/>
        <v>45698.553571428572</v>
      </c>
      <c r="H29" s="83">
        <f t="shared" si="2"/>
        <v>217</v>
      </c>
      <c r="I29" s="83">
        <f t="shared" si="2"/>
        <v>99.785714285714292</v>
      </c>
      <c r="J29" s="85">
        <f t="shared" si="2"/>
        <v>0.35142857142857137</v>
      </c>
      <c r="K29" s="83">
        <f t="shared" si="2"/>
        <v>40071.428571428572</v>
      </c>
      <c r="L29" s="85">
        <f t="shared" si="2"/>
        <v>1.3257142857142858</v>
      </c>
      <c r="M29" s="83">
        <f t="shared" si="2"/>
        <v>410.99214285714288</v>
      </c>
      <c r="N29" s="85">
        <f t="shared" si="2"/>
        <v>57.659285714285716</v>
      </c>
      <c r="O29" s="85">
        <f t="shared" si="2"/>
        <v>22.854285714285712</v>
      </c>
      <c r="P29" s="83">
        <f t="shared" si="2"/>
        <v>9947.8678571428572</v>
      </c>
      <c r="Q29" s="78"/>
    </row>
    <row r="30" spans="1:18" x14ac:dyDescent="0.25">
      <c r="A30" s="25"/>
      <c r="B30" s="75"/>
      <c r="C30" s="77" t="s">
        <v>77</v>
      </c>
      <c r="D30" s="68">
        <v>1.22227</v>
      </c>
      <c r="E30" s="49"/>
      <c r="F30" s="68">
        <v>1.1332</v>
      </c>
      <c r="G30" s="49"/>
      <c r="H30" s="68">
        <v>8.3800000000000008</v>
      </c>
      <c r="I30" s="68">
        <v>7.2859999999999996</v>
      </c>
      <c r="J30" s="68">
        <v>0.18737999999999999</v>
      </c>
      <c r="K30" s="68">
        <v>2030.08638</v>
      </c>
      <c r="L30" s="68">
        <v>0.29244999999999999</v>
      </c>
      <c r="M30" s="68">
        <v>7.3644100000000003</v>
      </c>
      <c r="N30" s="68">
        <v>1.48211</v>
      </c>
      <c r="O30" s="68">
        <v>1.01502</v>
      </c>
      <c r="P30" s="68">
        <v>734.36563999999998</v>
      </c>
      <c r="Q30" s="78"/>
    </row>
    <row r="31" spans="1:18" x14ac:dyDescent="0.25">
      <c r="A31" s="25"/>
      <c r="B31" s="75"/>
      <c r="C31" s="77" t="s">
        <v>78</v>
      </c>
      <c r="D31" s="50">
        <v>1.4</v>
      </c>
      <c r="E31" s="49"/>
      <c r="F31" s="50">
        <v>1.27</v>
      </c>
      <c r="G31" s="49"/>
      <c r="H31" s="50">
        <v>2.7</v>
      </c>
      <c r="I31" s="50">
        <v>5.12</v>
      </c>
      <c r="J31" s="50">
        <v>37.47</v>
      </c>
      <c r="K31" s="50">
        <v>3.54</v>
      </c>
      <c r="L31" s="50">
        <v>15.45</v>
      </c>
      <c r="M31" s="50">
        <v>1.25</v>
      </c>
      <c r="N31" s="50">
        <v>1.8</v>
      </c>
      <c r="O31" s="50">
        <v>3.11</v>
      </c>
      <c r="P31" s="50">
        <v>5.16</v>
      </c>
      <c r="Q31" s="78"/>
    </row>
    <row r="32" spans="1:18" x14ac:dyDescent="0.25">
      <c r="A32" s="25"/>
      <c r="B32" s="75"/>
      <c r="C32" s="77" t="s">
        <v>79</v>
      </c>
      <c r="D32" s="83">
        <f t="shared" ref="D32:P32" si="3">MAX(D12:D25)</f>
        <v>66.25</v>
      </c>
      <c r="E32" s="84">
        <f t="shared" si="3"/>
        <v>45702.25</v>
      </c>
      <c r="F32" s="83">
        <f t="shared" si="3"/>
        <v>68</v>
      </c>
      <c r="G32" s="84">
        <f t="shared" si="3"/>
        <v>45704</v>
      </c>
      <c r="H32" s="83">
        <f t="shared" si="3"/>
        <v>229</v>
      </c>
      <c r="I32" s="83">
        <f t="shared" si="3"/>
        <v>109.00000000000001</v>
      </c>
      <c r="J32" s="85">
        <f t="shared" si="3"/>
        <v>0.96</v>
      </c>
      <c r="K32" s="83">
        <f t="shared" si="3"/>
        <v>42000</v>
      </c>
      <c r="L32" s="85">
        <f t="shared" si="3"/>
        <v>1.65</v>
      </c>
      <c r="M32" s="83">
        <f t="shared" si="3"/>
        <v>455.5</v>
      </c>
      <c r="N32" s="85">
        <f t="shared" si="3"/>
        <v>62.18</v>
      </c>
      <c r="O32" s="85">
        <f t="shared" si="3"/>
        <v>24.38</v>
      </c>
      <c r="P32" s="83">
        <f t="shared" si="3"/>
        <v>11184.66</v>
      </c>
      <c r="Q32" s="78"/>
    </row>
    <row r="33" spans="1:17" x14ac:dyDescent="0.25">
      <c r="A33" s="25"/>
      <c r="B33" s="75"/>
      <c r="C33" s="77" t="s">
        <v>80</v>
      </c>
      <c r="D33" s="83">
        <f t="shared" ref="D33:P33" si="4">MIN(D12:D25)</f>
        <v>58</v>
      </c>
      <c r="E33" s="84">
        <f t="shared" si="4"/>
        <v>45694</v>
      </c>
      <c r="F33" s="83">
        <f t="shared" si="4"/>
        <v>58.75</v>
      </c>
      <c r="G33" s="84">
        <f t="shared" si="4"/>
        <v>45694.75</v>
      </c>
      <c r="H33" s="83">
        <f t="shared" si="4"/>
        <v>208</v>
      </c>
      <c r="I33" s="83">
        <f t="shared" si="4"/>
        <v>90</v>
      </c>
      <c r="J33" s="85">
        <f t="shared" si="4"/>
        <v>0.02</v>
      </c>
      <c r="K33" s="83">
        <f t="shared" si="4"/>
        <v>38500</v>
      </c>
      <c r="L33" s="85">
        <f t="shared" si="4"/>
        <v>1</v>
      </c>
      <c r="M33" s="83">
        <f t="shared" si="4"/>
        <v>360.13</v>
      </c>
      <c r="N33" s="85">
        <f t="shared" si="4"/>
        <v>53.85</v>
      </c>
      <c r="O33" s="85">
        <f t="shared" si="4"/>
        <v>20.65</v>
      </c>
      <c r="P33" s="83">
        <f t="shared" si="4"/>
        <v>8982.5499999999993</v>
      </c>
      <c r="Q33" s="78"/>
    </row>
    <row r="34" spans="1:17" ht="18.75" x14ac:dyDescent="0.3">
      <c r="A34" s="56"/>
      <c r="B34" s="86"/>
      <c r="C34" s="87"/>
      <c r="D34" s="88" t="s">
        <v>81</v>
      </c>
      <c r="E34" s="88"/>
      <c r="F34" s="88" t="s">
        <v>81</v>
      </c>
      <c r="G34" s="89"/>
      <c r="H34" s="88" t="s">
        <v>81</v>
      </c>
      <c r="I34" s="88" t="s">
        <v>81</v>
      </c>
      <c r="J34" s="88" t="s">
        <v>81</v>
      </c>
      <c r="K34" s="88" t="s">
        <v>81</v>
      </c>
      <c r="L34" s="88" t="s">
        <v>81</v>
      </c>
      <c r="M34" s="88" t="s">
        <v>81</v>
      </c>
      <c r="N34" s="88" t="s">
        <v>81</v>
      </c>
      <c r="O34" s="88" t="s">
        <v>81</v>
      </c>
      <c r="P34" s="88" t="s">
        <v>81</v>
      </c>
      <c r="Q34" s="78"/>
    </row>
    <row r="35" spans="1:17" x14ac:dyDescent="0.25">
      <c r="A35" s="7"/>
      <c r="B35" s="99" t="s">
        <v>83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</row>
    <row r="36" spans="1:17" x14ac:dyDescent="0.25">
      <c r="A36" s="7"/>
      <c r="B36" s="99" t="s">
        <v>84</v>
      </c>
      <c r="C36" s="99"/>
      <c r="D36" s="99"/>
      <c r="E36" s="99"/>
      <c r="F36" s="99"/>
      <c r="G36" s="100"/>
      <c r="H36" s="100"/>
      <c r="I36" s="100"/>
      <c r="J36" s="90"/>
      <c r="K36" s="90"/>
      <c r="L36" s="90"/>
      <c r="M36" s="90"/>
      <c r="N36" s="90"/>
      <c r="O36" s="90"/>
      <c r="P36" s="90"/>
      <c r="Q36" s="90"/>
    </row>
    <row r="37" spans="1:17" x14ac:dyDescent="0.25">
      <c r="A37" s="7"/>
      <c r="B37" s="99" t="s">
        <v>85</v>
      </c>
      <c r="C37" s="99"/>
      <c r="D37" s="99"/>
      <c r="E37" s="99"/>
      <c r="F37" s="90"/>
      <c r="G37" s="91"/>
      <c r="H37" s="91"/>
      <c r="I37" s="91"/>
      <c r="J37" s="90"/>
      <c r="K37" s="90"/>
      <c r="L37" s="90"/>
      <c r="M37" s="90"/>
      <c r="N37" s="90"/>
      <c r="O37" s="90"/>
      <c r="P37" s="90"/>
      <c r="Q37" s="90"/>
    </row>
    <row r="38" spans="1:17" x14ac:dyDescent="0.25">
      <c r="A38" s="7"/>
      <c r="B38" s="91" t="s">
        <v>86</v>
      </c>
      <c r="C38" s="91"/>
      <c r="D38" s="91"/>
      <c r="E38" s="91"/>
      <c r="F38" s="91"/>
      <c r="G38" s="91"/>
      <c r="H38" s="91"/>
      <c r="I38" s="91"/>
      <c r="J38" s="91"/>
      <c r="K38" s="91"/>
      <c r="L38" s="90"/>
      <c r="M38" s="90"/>
      <c r="N38" s="90"/>
      <c r="O38" s="90"/>
      <c r="P38" s="90"/>
      <c r="Q38" s="90"/>
    </row>
    <row r="39" spans="1:17" x14ac:dyDescent="0.25">
      <c r="A39" s="7"/>
      <c r="B39" s="91" t="s">
        <v>87</v>
      </c>
      <c r="C39" s="92"/>
      <c r="D39" s="90"/>
      <c r="E39" s="91"/>
      <c r="F39" s="90"/>
      <c r="G39" s="91"/>
      <c r="H39" s="91"/>
      <c r="I39" s="91"/>
      <c r="J39" s="75"/>
      <c r="K39" s="75"/>
      <c r="L39" s="90"/>
      <c r="M39" s="90"/>
      <c r="N39" s="90"/>
      <c r="O39" s="90"/>
      <c r="P39" s="90"/>
      <c r="Q39" s="90"/>
    </row>
    <row r="43" spans="1:17" x14ac:dyDescent="0.25">
      <c r="P43" t="s">
        <v>118</v>
      </c>
    </row>
  </sheetData>
  <mergeCells count="4">
    <mergeCell ref="D1:N1"/>
    <mergeCell ref="B35:Q35"/>
    <mergeCell ref="B36:I36"/>
    <mergeCell ref="B37:E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Temprano secano</vt:lpstr>
      <vt:lpstr>Temprano riego</vt:lpstr>
      <vt:lpstr>Tardío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2025-07-04T16:23:52Z</dcterms:created>
  <dcterms:modified xsi:type="dcterms:W3CDTF">2025-09-15T14:57:00Z</dcterms:modified>
</cp:coreProperties>
</file>